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AV CIRC - CR 6H\202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3" i="4689" l="1"/>
  <c r="G43" i="4689"/>
  <c r="H43" i="4689"/>
  <c r="E43" i="4689"/>
  <c r="F40" i="4689"/>
  <c r="G40" i="4689"/>
  <c r="H40" i="4689"/>
  <c r="E40" i="4689"/>
  <c r="F37" i="4689"/>
  <c r="G37" i="4689"/>
  <c r="H37" i="4689"/>
  <c r="E37" i="4689"/>
  <c r="F17" i="4689"/>
  <c r="G17" i="4689"/>
  <c r="H17" i="4689"/>
  <c r="E17" i="4689"/>
  <c r="F14" i="4689"/>
  <c r="G14" i="4689"/>
  <c r="H14" i="4689"/>
  <c r="E14" i="4689"/>
  <c r="F11" i="4689"/>
  <c r="G11" i="4689"/>
  <c r="H11" i="4689"/>
  <c r="E11" i="4689"/>
  <c r="D5" i="4686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26" i="4689" l="1"/>
  <c r="AK19" i="4688" s="1"/>
  <c r="J24" i="4689"/>
  <c r="Z19" i="4688" s="1"/>
  <c r="J23" i="4689"/>
  <c r="J20" i="4689"/>
  <c r="G19" i="4688" s="1"/>
  <c r="J14" i="4689"/>
  <c r="U15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P19" i="4688"/>
  <c r="U19" i="4688"/>
  <c r="J19" i="4689"/>
  <c r="J21" i="4689"/>
  <c r="AF15" i="4688"/>
  <c r="J18" i="4689"/>
  <c r="J17" i="4689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O30" i="4688"/>
  <c r="CC20" i="4688" s="1"/>
  <c r="AL30" i="4688"/>
  <c r="BZ20" i="4688" s="1"/>
  <c r="AJ30" i="4688"/>
  <c r="BX20" i="4688" s="1"/>
  <c r="U23" i="4678"/>
  <c r="S30" i="4688"/>
  <c r="BH20" i="4688" s="1"/>
  <c r="R30" i="4688"/>
  <c r="BG20" i="4688" s="1"/>
  <c r="AA30" i="4688"/>
  <c r="BP20" i="4688" s="1"/>
  <c r="Z30" i="4688"/>
  <c r="BO20" i="4688" s="1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<sst xmlns="http://schemas.openxmlformats.org/spreadsheetml/2006/main" count="621" uniqueCount="153">
  <si>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</si>
  <si>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</si>
  <si>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</si>
  <si>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</si>
  <si>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</si>
  <si>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</si>
  <si>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</si>
  <si>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</si>
  <si>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</si>
  <si>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</si>
  <si>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</si>
  <si>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</si>
  <si>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</si>
  <si>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</si>
  <si>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</si>
  <si>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</si>
  <si>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</si>
  <si>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</si>
  <si>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</si>
  <si>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</si>
  <si>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</si>
  <si>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</si>
  <si>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</si>
  <si>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</si>
  <si>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</si>
  <si>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</si>
  <si>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</si>
  <si>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</si>
  <si>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</si>
  <si>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</si>
  <si>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</si>
  <si>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</si>
  <si>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</si>
  <si>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</si>
  <si>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</si>
  <si>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</si>
  <si>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</si>
  <si>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</si>
  <si>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</si>
  <si>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</si>
  <si>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</si>
  <si>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</si>
  <si>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</si>
  <si>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</si>
  <si>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</si>
  <si>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</si>
  <si>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</si>
  <si>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</si>
  <si>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</si>
  <si>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</si>
  <si>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</si>
  <si>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</si>
  <si>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</si>
  <si>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</si>
  <si>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</si>
  <si>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</si>
  <si>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</si>
  <si>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</si>
  <si>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</si>
  <si>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</si>
  <si>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</si>
  <si>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</si>
  <si>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</si>
  <si>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</si>
  <si>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</si>
  <si>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</si>
  <si>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</si>
  <si>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</si>
  <si>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</si>
  <si>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</si>
  <si>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</si>
  <si>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</si>
  <si>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</si>
  <si>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</si>
  <si>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</si>
  <si>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</si>
  <si>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</si>
  <si>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</si>
  <si>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</si>
  <si>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</si>
  <si>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</si>
  <si>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</si>
  <si>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</si>
  <si>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</si>
  <si>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</si>
  <si>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</si>
  <si>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</si>
  <si>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</si>
  <si>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</si>
  <si>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</si>
  <si>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</si>
  <si>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</si>
  <si>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</si>
  <si>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</si>
  <si>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</si>
  <si>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</si>
  <si>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</si>
  <si>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</si>
  <si>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</si>
  <si>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</si>
  <si>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</si>
  <si>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</si>
  <si>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</si>
  <si>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</si>
  <si>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</si>
  <si>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</si>
  <si>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</si>
  <si>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</si>
  <si>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</si>
  <si>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</si>
  <si>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</si>
  <si>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</si>
  <si>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</si>
  <si>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</si>
  <si>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</si>
  <si>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</si>
  <si>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</si>
  <si>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</si>
  <si>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</si>
  <si>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</si>
  <si>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</si>
  <si>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</si>
  <si>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</si>
  <si>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</si>
  <si>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</si>
  <si>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</si>
  <si>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</si>
  <si>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</si>
  <si>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</si>
  <si>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</si>
  <si>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</si>
  <si>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</si>
  <si>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</si>
  <si>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</si>
  <si>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</si>
  <si>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</si>
  <si>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</si>
  <si>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</si>
  <si>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</si>
  <si>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</si>
  <si>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</si>
  <si>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</si>
  <si>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</si>
  <si>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</si>
  <si>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</si>
  <si>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</si>
  <si>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</si>
  <si>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</si>
  <si>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AV CIRC X CARRERA 6H</t>
  </si>
  <si>
    <t>GEOVANNIS GONZALEZ</t>
  </si>
  <si>
    <t>JHONY NAVARRO</t>
  </si>
  <si>
    <t>JULIO VASQUEZ</t>
  </si>
  <si>
    <t>4 (OR-OCC)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</si>
</sst>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774.5</c:v>
                </c:pt>
                <c:pt idx="1">
                  <c:v>793</c:v>
                </c:pt>
                <c:pt idx="2">
                  <c:v>815</c:v>
                </c:pt>
                <c:pt idx="3">
                  <c:v>782.5</c:v>
                </c:pt>
                <c:pt idx="4">
                  <c:v>761.5</c:v>
                </c:pt>
                <c:pt idx="5">
                  <c:v>771.5</c:v>
                </c:pt>
                <c:pt idx="6">
                  <c:v>733</c:v>
                </c:pt>
                <c:pt idx="7">
                  <c:v>703.5</c:v>
                </c:pt>
                <c:pt idx="8">
                  <c:v>600</c:v>
                </c:pt>
                <c:pt idx="9">
                  <c:v>523.5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95008"/>
        <c:axId val="391990304"/>
      </c:barChart>
      <c:catAx>
        <c:axId val="39199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9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1837.5</c:v>
                </c:pt>
                <c:pt idx="1">
                  <c:v>1973</c:v>
                </c:pt>
                <c:pt idx="2">
                  <c:v>1854</c:v>
                </c:pt>
                <c:pt idx="3">
                  <c:v>1568.5</c:v>
                </c:pt>
                <c:pt idx="4">
                  <c:v>1758</c:v>
                </c:pt>
                <c:pt idx="5">
                  <c:v>1641</c:v>
                </c:pt>
                <c:pt idx="6">
                  <c:v>1431.5</c:v>
                </c:pt>
                <c:pt idx="7">
                  <c:v>1520.5</c:v>
                </c:pt>
                <c:pt idx="8">
                  <c:v>1398</c:v>
                </c:pt>
                <c:pt idx="9">
                  <c:v>1278.5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356088"/>
        <c:axId val="393350600"/>
      </c:barChart>
      <c:catAx>
        <c:axId val="39335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0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350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1461.5</c:v>
                </c:pt>
                <c:pt idx="1">
                  <c:v>1369</c:v>
                </c:pt>
                <c:pt idx="2">
                  <c:v>1372.5</c:v>
                </c:pt>
                <c:pt idx="3">
                  <c:v>1550</c:v>
                </c:pt>
                <c:pt idx="4">
                  <c:v>1500</c:v>
                </c:pt>
                <c:pt idx="5">
                  <c:v>1462</c:v>
                </c:pt>
                <c:pt idx="6">
                  <c:v>1446</c:v>
                </c:pt>
                <c:pt idx="7">
                  <c:v>1486.5</c:v>
                </c:pt>
                <c:pt idx="8">
                  <c:v>1601</c:v>
                </c:pt>
                <c:pt idx="9">
                  <c:v>1364.5</c:v>
                </c:pt>
                <c:pt idx="10">
                  <c:v>1407.5</c:v>
                </c:pt>
                <c:pt idx="11">
                  <c:v>1297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349816"/>
        <c:axId val="393350208"/>
      </c:barChart>
      <c:catAx>
        <c:axId val="39334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35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4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1341.5</c:v>
                </c:pt>
                <c:pt idx="1">
                  <c:v>1245.5</c:v>
                </c:pt>
                <c:pt idx="2">
                  <c:v>1389</c:v>
                </c:pt>
                <c:pt idx="3">
                  <c:v>1300</c:v>
                </c:pt>
                <c:pt idx="4">
                  <c:v>1425.5</c:v>
                </c:pt>
                <c:pt idx="5">
                  <c:v>1396.5</c:v>
                </c:pt>
                <c:pt idx="6">
                  <c:v>1402</c:v>
                </c:pt>
                <c:pt idx="7">
                  <c:v>1475.5</c:v>
                </c:pt>
                <c:pt idx="8">
                  <c:v>1474.5</c:v>
                </c:pt>
                <c:pt idx="9">
                  <c:v>1506.5</c:v>
                </c:pt>
                <c:pt idx="10">
                  <c:v>1550.5</c:v>
                </c:pt>
                <c:pt idx="11">
                  <c:v>1475.5</c:v>
                </c:pt>
                <c:pt idx="12">
                  <c:v>1503</c:v>
                </c:pt>
                <c:pt idx="13">
                  <c:v>1460</c:v>
                </c:pt>
                <c:pt idx="14">
                  <c:v>1490</c:v>
                </c:pt>
                <c:pt idx="15">
                  <c:v>1416.5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351384"/>
        <c:axId val="391996968"/>
      </c:barChart>
      <c:catAx>
        <c:axId val="393351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6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96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1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3165</c:v>
                </c:pt>
                <c:pt idx="4">
                  <c:v>3152</c:v>
                </c:pt>
                <c:pt idx="5">
                  <c:v>3130.5</c:v>
                </c:pt>
                <c:pt idx="6">
                  <c:v>3048.5</c:v>
                </c:pt>
                <c:pt idx="7">
                  <c:v>2969.5</c:v>
                </c:pt>
                <c:pt idx="8">
                  <c:v>2808</c:v>
                </c:pt>
                <c:pt idx="9">
                  <c:v>2560</c:v>
                </c:pt>
                <c:pt idx="13">
                  <c:v>2310</c:v>
                </c:pt>
                <c:pt idx="14">
                  <c:v>2278</c:v>
                </c:pt>
                <c:pt idx="15">
                  <c:v>2251.5</c:v>
                </c:pt>
                <c:pt idx="16">
                  <c:v>2309.5</c:v>
                </c:pt>
                <c:pt idx="17">
                  <c:v>2398</c:v>
                </c:pt>
                <c:pt idx="18">
                  <c:v>2447.5</c:v>
                </c:pt>
                <c:pt idx="19">
                  <c:v>2476.5</c:v>
                </c:pt>
                <c:pt idx="20">
                  <c:v>2422.5</c:v>
                </c:pt>
                <c:pt idx="21">
                  <c:v>2384</c:v>
                </c:pt>
                <c:pt idx="22">
                  <c:v>2412</c:v>
                </c:pt>
                <c:pt idx="23">
                  <c:v>2410.5</c:v>
                </c:pt>
                <c:pt idx="24">
                  <c:v>2431</c:v>
                </c:pt>
                <c:pt idx="25">
                  <c:v>2492.5</c:v>
                </c:pt>
                <c:pt idx="29">
                  <c:v>2901</c:v>
                </c:pt>
                <c:pt idx="30">
                  <c:v>2861.5</c:v>
                </c:pt>
                <c:pt idx="31">
                  <c:v>2762</c:v>
                </c:pt>
                <c:pt idx="32">
                  <c:v>2739.5</c:v>
                </c:pt>
                <c:pt idx="33">
                  <c:v>2740</c:v>
                </c:pt>
                <c:pt idx="34">
                  <c:v>2855</c:v>
                </c:pt>
                <c:pt idx="35">
                  <c:v>2905.5</c:v>
                </c:pt>
                <c:pt idx="36">
                  <c:v>2990.5</c:v>
                </c:pt>
                <c:pt idx="37">
                  <c:v>3001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4001</c:v>
                </c:pt>
                <c:pt idx="4">
                  <c:v>3944.5</c:v>
                </c:pt>
                <c:pt idx="5">
                  <c:v>3647.5</c:v>
                </c:pt>
                <c:pt idx="6">
                  <c:v>3309.5</c:v>
                </c:pt>
                <c:pt idx="7">
                  <c:v>3343</c:v>
                </c:pt>
                <c:pt idx="8">
                  <c:v>3152</c:v>
                </c:pt>
                <c:pt idx="9">
                  <c:v>3032.5</c:v>
                </c:pt>
                <c:pt idx="13">
                  <c:v>2936</c:v>
                </c:pt>
                <c:pt idx="14">
                  <c:v>3050</c:v>
                </c:pt>
                <c:pt idx="15">
                  <c:v>3221</c:v>
                </c:pt>
                <c:pt idx="16">
                  <c:v>3179.5</c:v>
                </c:pt>
                <c:pt idx="17">
                  <c:v>3263.5</c:v>
                </c:pt>
                <c:pt idx="18">
                  <c:v>3261</c:v>
                </c:pt>
                <c:pt idx="19">
                  <c:v>3350</c:v>
                </c:pt>
                <c:pt idx="20">
                  <c:v>3553.5</c:v>
                </c:pt>
                <c:pt idx="21">
                  <c:v>3589</c:v>
                </c:pt>
                <c:pt idx="22">
                  <c:v>3588.5</c:v>
                </c:pt>
                <c:pt idx="23">
                  <c:v>3545</c:v>
                </c:pt>
                <c:pt idx="24">
                  <c:v>3465</c:v>
                </c:pt>
                <c:pt idx="25">
                  <c:v>3346.5</c:v>
                </c:pt>
                <c:pt idx="29">
                  <c:v>2819.5</c:v>
                </c:pt>
                <c:pt idx="30">
                  <c:v>2896</c:v>
                </c:pt>
                <c:pt idx="31">
                  <c:v>3091</c:v>
                </c:pt>
                <c:pt idx="32">
                  <c:v>3189.5</c:v>
                </c:pt>
                <c:pt idx="33">
                  <c:v>3125.5</c:v>
                </c:pt>
                <c:pt idx="34">
                  <c:v>3119</c:v>
                </c:pt>
                <c:pt idx="35">
                  <c:v>2969</c:v>
                </c:pt>
                <c:pt idx="36">
                  <c:v>2843.5</c:v>
                </c:pt>
                <c:pt idx="37">
                  <c:v>2649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67</c:v>
                </c:pt>
                <c:pt idx="4">
                  <c:v>57</c:v>
                </c:pt>
                <c:pt idx="5">
                  <c:v>43.5</c:v>
                </c:pt>
                <c:pt idx="6">
                  <c:v>41</c:v>
                </c:pt>
                <c:pt idx="7">
                  <c:v>38.5</c:v>
                </c:pt>
                <c:pt idx="8">
                  <c:v>31</c:v>
                </c:pt>
                <c:pt idx="9">
                  <c:v>36</c:v>
                </c:pt>
                <c:pt idx="13">
                  <c:v>30</c:v>
                </c:pt>
                <c:pt idx="14">
                  <c:v>32</c:v>
                </c:pt>
                <c:pt idx="15">
                  <c:v>38.5</c:v>
                </c:pt>
                <c:pt idx="16">
                  <c:v>35</c:v>
                </c:pt>
                <c:pt idx="17">
                  <c:v>38</c:v>
                </c:pt>
                <c:pt idx="18">
                  <c:v>40</c:v>
                </c:pt>
                <c:pt idx="19">
                  <c:v>32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33.5</c:v>
                </c:pt>
                <c:pt idx="24">
                  <c:v>32.5</c:v>
                </c:pt>
                <c:pt idx="25">
                  <c:v>30.5</c:v>
                </c:pt>
                <c:pt idx="29">
                  <c:v>32.5</c:v>
                </c:pt>
                <c:pt idx="30">
                  <c:v>34</c:v>
                </c:pt>
                <c:pt idx="31">
                  <c:v>31.5</c:v>
                </c:pt>
                <c:pt idx="32">
                  <c:v>29</c:v>
                </c:pt>
                <c:pt idx="33">
                  <c:v>29</c:v>
                </c:pt>
                <c:pt idx="34">
                  <c:v>21.5</c:v>
                </c:pt>
                <c:pt idx="35">
                  <c:v>23.5</c:v>
                </c:pt>
                <c:pt idx="36">
                  <c:v>25.5</c:v>
                </c:pt>
                <c:pt idx="37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7233</c:v>
                </c:pt>
                <c:pt idx="4">
                  <c:v>7153.5</c:v>
                </c:pt>
                <c:pt idx="5">
                  <c:v>6821.5</c:v>
                </c:pt>
                <c:pt idx="6">
                  <c:v>6399</c:v>
                </c:pt>
                <c:pt idx="7">
                  <c:v>6351</c:v>
                </c:pt>
                <c:pt idx="8">
                  <c:v>5991</c:v>
                </c:pt>
                <c:pt idx="9">
                  <c:v>5628.5</c:v>
                </c:pt>
                <c:pt idx="13">
                  <c:v>5276</c:v>
                </c:pt>
                <c:pt idx="14">
                  <c:v>5360</c:v>
                </c:pt>
                <c:pt idx="15">
                  <c:v>5511</c:v>
                </c:pt>
                <c:pt idx="16">
                  <c:v>5524</c:v>
                </c:pt>
                <c:pt idx="17">
                  <c:v>5699.5</c:v>
                </c:pt>
                <c:pt idx="18">
                  <c:v>5748.5</c:v>
                </c:pt>
                <c:pt idx="19">
                  <c:v>5858.5</c:v>
                </c:pt>
                <c:pt idx="20">
                  <c:v>6007</c:v>
                </c:pt>
                <c:pt idx="21">
                  <c:v>6007</c:v>
                </c:pt>
                <c:pt idx="22">
                  <c:v>6035.5</c:v>
                </c:pt>
                <c:pt idx="23">
                  <c:v>5989</c:v>
                </c:pt>
                <c:pt idx="24">
                  <c:v>5928.5</c:v>
                </c:pt>
                <c:pt idx="25">
                  <c:v>5869.5</c:v>
                </c:pt>
                <c:pt idx="29">
                  <c:v>5753</c:v>
                </c:pt>
                <c:pt idx="30">
                  <c:v>5791.5</c:v>
                </c:pt>
                <c:pt idx="31">
                  <c:v>5884.5</c:v>
                </c:pt>
                <c:pt idx="32">
                  <c:v>5958</c:v>
                </c:pt>
                <c:pt idx="33">
                  <c:v>5894.5</c:v>
                </c:pt>
                <c:pt idx="34">
                  <c:v>5995.5</c:v>
                </c:pt>
                <c:pt idx="35">
                  <c:v>5898</c:v>
                </c:pt>
                <c:pt idx="36">
                  <c:v>5859.5</c:v>
                </c:pt>
                <c:pt idx="37">
                  <c:v>5670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142296"/>
        <c:axId val="391144648"/>
      </c:lineChart>
      <c:catAx>
        <c:axId val="391142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1144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1446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11422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585</c:v>
                </c:pt>
                <c:pt idx="1">
                  <c:v>587.5</c:v>
                </c:pt>
                <c:pt idx="2">
                  <c:v>592.5</c:v>
                </c:pt>
                <c:pt idx="3">
                  <c:v>545</c:v>
                </c:pt>
                <c:pt idx="4">
                  <c:v>553</c:v>
                </c:pt>
                <c:pt idx="5">
                  <c:v>561</c:v>
                </c:pt>
                <c:pt idx="6">
                  <c:v>650.5</c:v>
                </c:pt>
                <c:pt idx="7">
                  <c:v>633.5</c:v>
                </c:pt>
                <c:pt idx="8">
                  <c:v>602.5</c:v>
                </c:pt>
                <c:pt idx="9">
                  <c:v>590</c:v>
                </c:pt>
                <c:pt idx="10">
                  <c:v>596.5</c:v>
                </c:pt>
                <c:pt idx="11">
                  <c:v>595</c:v>
                </c:pt>
                <c:pt idx="12">
                  <c:v>630.5</c:v>
                </c:pt>
                <c:pt idx="13">
                  <c:v>588.5</c:v>
                </c:pt>
                <c:pt idx="14">
                  <c:v>617</c:v>
                </c:pt>
                <c:pt idx="15">
                  <c:v>656.5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93048"/>
        <c:axId val="391993832"/>
      </c:barChart>
      <c:catAx>
        <c:axId val="39199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3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9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708.5</c:v>
                </c:pt>
                <c:pt idx="1">
                  <c:v>768</c:v>
                </c:pt>
                <c:pt idx="2">
                  <c:v>712.5</c:v>
                </c:pt>
                <c:pt idx="3">
                  <c:v>712</c:v>
                </c:pt>
                <c:pt idx="4">
                  <c:v>669</c:v>
                </c:pt>
                <c:pt idx="5">
                  <c:v>668.5</c:v>
                </c:pt>
                <c:pt idx="6">
                  <c:v>690</c:v>
                </c:pt>
                <c:pt idx="7">
                  <c:v>712.5</c:v>
                </c:pt>
                <c:pt idx="8">
                  <c:v>784</c:v>
                </c:pt>
                <c:pt idx="9">
                  <c:v>719</c:v>
                </c:pt>
                <c:pt idx="10">
                  <c:v>775</c:v>
                </c:pt>
                <c:pt idx="11">
                  <c:v>723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93440"/>
        <c:axId val="391991480"/>
      </c:barChart>
      <c:catAx>
        <c:axId val="3919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9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1039</c:v>
                </c:pt>
                <c:pt idx="1">
                  <c:v>1159</c:v>
                </c:pt>
                <c:pt idx="2">
                  <c:v>1028.5</c:v>
                </c:pt>
                <c:pt idx="3">
                  <c:v>774.5</c:v>
                </c:pt>
                <c:pt idx="4">
                  <c:v>982.5</c:v>
                </c:pt>
                <c:pt idx="5">
                  <c:v>862</c:v>
                </c:pt>
                <c:pt idx="6">
                  <c:v>690.5</c:v>
                </c:pt>
                <c:pt idx="7">
                  <c:v>808</c:v>
                </c:pt>
                <c:pt idx="8">
                  <c:v>791.5</c:v>
                </c:pt>
                <c:pt idx="9">
                  <c:v>742.5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94616"/>
        <c:axId val="391992264"/>
      </c:barChart>
      <c:catAx>
        <c:axId val="39199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9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742.5</c:v>
                </c:pt>
                <c:pt idx="1">
                  <c:v>596</c:v>
                </c:pt>
                <c:pt idx="2">
                  <c:v>653</c:v>
                </c:pt>
                <c:pt idx="3">
                  <c:v>828</c:v>
                </c:pt>
                <c:pt idx="4">
                  <c:v>819</c:v>
                </c:pt>
                <c:pt idx="5">
                  <c:v>791</c:v>
                </c:pt>
                <c:pt idx="6">
                  <c:v>751.5</c:v>
                </c:pt>
                <c:pt idx="7">
                  <c:v>764</c:v>
                </c:pt>
                <c:pt idx="8">
                  <c:v>812.5</c:v>
                </c:pt>
                <c:pt idx="9">
                  <c:v>641</c:v>
                </c:pt>
                <c:pt idx="10">
                  <c:v>626</c:v>
                </c:pt>
                <c:pt idx="11">
                  <c:v>569.5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97360"/>
        <c:axId val="391997752"/>
      </c:barChart>
      <c:catAx>
        <c:axId val="39199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97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9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750.5</c:v>
                </c:pt>
                <c:pt idx="1">
                  <c:v>649</c:v>
                </c:pt>
                <c:pt idx="2">
                  <c:v>785.5</c:v>
                </c:pt>
                <c:pt idx="3">
                  <c:v>751</c:v>
                </c:pt>
                <c:pt idx="4">
                  <c:v>864.5</c:v>
                </c:pt>
                <c:pt idx="5">
                  <c:v>820</c:v>
                </c:pt>
                <c:pt idx="6">
                  <c:v>744</c:v>
                </c:pt>
                <c:pt idx="7">
                  <c:v>835</c:v>
                </c:pt>
                <c:pt idx="8">
                  <c:v>862</c:v>
                </c:pt>
                <c:pt idx="9">
                  <c:v>909</c:v>
                </c:pt>
                <c:pt idx="10">
                  <c:v>947.5</c:v>
                </c:pt>
                <c:pt idx="11">
                  <c:v>870.5</c:v>
                </c:pt>
                <c:pt idx="12">
                  <c:v>861.5</c:v>
                </c:pt>
                <c:pt idx="13">
                  <c:v>865.5</c:v>
                </c:pt>
                <c:pt idx="14">
                  <c:v>867.5</c:v>
                </c:pt>
                <c:pt idx="15">
                  <c:v>752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351776"/>
        <c:axId val="393353344"/>
      </c:barChart>
      <c:catAx>
        <c:axId val="3933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35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24</c:v>
                </c:pt>
                <c:pt idx="1">
                  <c:v>21</c:v>
                </c:pt>
                <c:pt idx="2">
                  <c:v>10.5</c:v>
                </c:pt>
                <c:pt idx="3">
                  <c:v>11.5</c:v>
                </c:pt>
                <c:pt idx="4">
                  <c:v>14</c:v>
                </c:pt>
                <c:pt idx="5">
                  <c:v>7.5</c:v>
                </c:pt>
                <c:pt idx="6">
                  <c:v>8</c:v>
                </c:pt>
                <c:pt idx="7">
                  <c:v>9</c:v>
                </c:pt>
                <c:pt idx="8">
                  <c:v>6.5</c:v>
                </c:pt>
                <c:pt idx="9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354520"/>
        <c:axId val="393355304"/>
      </c:barChart>
      <c:catAx>
        <c:axId val="39335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35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4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10.5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2.5</c:v>
                </c:pt>
                <c:pt idx="6">
                  <c:v>4.5</c:v>
                </c:pt>
                <c:pt idx="7">
                  <c:v>10</c:v>
                </c:pt>
                <c:pt idx="8">
                  <c:v>4.5</c:v>
                </c:pt>
                <c:pt idx="9">
                  <c:v>4.5</c:v>
                </c:pt>
                <c:pt idx="10">
                  <c:v>6.5</c:v>
                </c:pt>
                <c:pt idx="11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352952"/>
        <c:axId val="393355696"/>
      </c:barChart>
      <c:catAx>
        <c:axId val="39335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355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</c:v>
                </c:pt>
                <c:pt idx="1">
                  <c:v>9</c:v>
                </c:pt>
                <c:pt idx="2">
                  <c:v>11</c:v>
                </c:pt>
                <c:pt idx="3">
                  <c:v>4</c:v>
                </c:pt>
                <c:pt idx="4">
                  <c:v>8</c:v>
                </c:pt>
                <c:pt idx="5">
                  <c:v>15.5</c:v>
                </c:pt>
                <c:pt idx="6">
                  <c:v>7.5</c:v>
                </c:pt>
                <c:pt idx="7">
                  <c:v>7</c:v>
                </c:pt>
                <c:pt idx="8">
                  <c:v>10</c:v>
                </c:pt>
                <c:pt idx="9">
                  <c:v>7.5</c:v>
                </c:pt>
                <c:pt idx="10">
                  <c:v>6.5</c:v>
                </c:pt>
                <c:pt idx="11">
                  <c:v>10</c:v>
                </c:pt>
                <c:pt idx="12">
                  <c:v>11</c:v>
                </c:pt>
                <c:pt idx="13">
                  <c:v>6</c:v>
                </c:pt>
                <c:pt idx="14">
                  <c:v>5.5</c:v>
                </c:pt>
                <c:pt idx="15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354128"/>
        <c:axId val="393356872"/>
      </c:barChart>
      <c:catAx>
        <c:axId val="39335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356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5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81265" y="95250"/>
          <a:ext cx="2229269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148</v>
      </c>
      <c r="E5" s="179"/>
      <c r="F5" s="179"/>
      <c r="G5" s="179"/>
      <c r="H5" s="179"/>
      <c r="I5" s="175" t="s">
        <v>53</v>
      </c>
      <c r="J5" s="175"/>
      <c r="K5" s="175"/>
      <c r="L5" s="180"/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3</v>
      </c>
      <c r="M6" s="181"/>
      <c r="N6" s="181"/>
      <c r="O6" s="42"/>
      <c r="P6" s="175" t="s">
        <v>58</v>
      </c>
      <c r="Q6" s="175"/>
      <c r="R6" s="175"/>
      <c r="S6" s="188">
        <v>43880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222</v>
      </c>
      <c r="C10" s="46">
        <v>431</v>
      </c>
      <c r="D10" s="46">
        <v>60</v>
      </c>
      <c r="E10" s="46">
        <v>45</v>
      </c>
      <c r="F10" s="6">
        <f t="shared" ref="F10:F22" si="0">B10*0.5+C10*1+D10*2+E10*2.5</f>
        <v>774.5</v>
      </c>
      <c r="G10" s="2"/>
      <c r="H10" s="19" t="s">
        <v>4</v>
      </c>
      <c r="I10" s="46">
        <v>150</v>
      </c>
      <c r="J10" s="46">
        <v>269</v>
      </c>
      <c r="K10" s="46">
        <v>38</v>
      </c>
      <c r="L10" s="46">
        <v>50</v>
      </c>
      <c r="M10" s="6">
        <f t="shared" ref="M10:M22" si="1">I10*0.5+J10*1+K10*2+L10*2.5</f>
        <v>545</v>
      </c>
      <c r="N10" s="9">
        <f>F20+F21+F22+M10</f>
        <v>2310</v>
      </c>
      <c r="O10" s="19" t="s">
        <v>43</v>
      </c>
      <c r="P10" s="46">
        <v>182</v>
      </c>
      <c r="Q10" s="46">
        <v>305</v>
      </c>
      <c r="R10" s="46">
        <v>40</v>
      </c>
      <c r="S10" s="46">
        <v>93</v>
      </c>
      <c r="T10" s="6">
        <f t="shared" ref="T10:T21" si="2">P10*0.5+Q10*1+R10*2+S10*2.5</f>
        <v>708.5</v>
      </c>
      <c r="U10" s="10"/>
      <c r="AB10" s="1"/>
    </row>
    <row r="11" spans="1:28" ht="24" customHeight="1" x14ac:dyDescent="0.2">
      <c r="A11" s="18" t="s">
        <v>14</v>
      </c>
      <c r="B11" s="46">
        <v>216</v>
      </c>
      <c r="C11" s="46">
        <v>459</v>
      </c>
      <c r="D11" s="46">
        <v>63</v>
      </c>
      <c r="E11" s="46">
        <v>40</v>
      </c>
      <c r="F11" s="6">
        <f t="shared" si="0"/>
        <v>793</v>
      </c>
      <c r="G11" s="2"/>
      <c r="H11" s="19" t="s">
        <v>5</v>
      </c>
      <c r="I11" s="46">
        <v>159</v>
      </c>
      <c r="J11" s="46">
        <v>274</v>
      </c>
      <c r="K11" s="46">
        <v>31</v>
      </c>
      <c r="L11" s="46">
        <v>55</v>
      </c>
      <c r="M11" s="6">
        <f t="shared" si="1"/>
        <v>553</v>
      </c>
      <c r="N11" s="9">
        <f>F21+F22+M10+M11</f>
        <v>2278</v>
      </c>
      <c r="O11" s="19" t="s">
        <v>44</v>
      </c>
      <c r="P11" s="46">
        <v>241</v>
      </c>
      <c r="Q11" s="46">
        <v>362</v>
      </c>
      <c r="R11" s="46">
        <v>34</v>
      </c>
      <c r="S11" s="46">
        <v>87</v>
      </c>
      <c r="T11" s="6">
        <f t="shared" si="2"/>
        <v>768</v>
      </c>
      <c r="U11" s="2"/>
      <c r="AB11" s="1"/>
    </row>
    <row r="12" spans="1:28" ht="24" customHeight="1" x14ac:dyDescent="0.2">
      <c r="A12" s="18" t="s">
        <v>17</v>
      </c>
      <c r="B12" s="46">
        <v>150</v>
      </c>
      <c r="C12" s="46">
        <v>452</v>
      </c>
      <c r="D12" s="46">
        <v>69</v>
      </c>
      <c r="E12" s="46">
        <v>60</v>
      </c>
      <c r="F12" s="6">
        <f t="shared" si="0"/>
        <v>815</v>
      </c>
      <c r="G12" s="2"/>
      <c r="H12" s="19" t="s">
        <v>6</v>
      </c>
      <c r="I12" s="46">
        <v>136</v>
      </c>
      <c r="J12" s="46">
        <v>283</v>
      </c>
      <c r="K12" s="46">
        <v>30</v>
      </c>
      <c r="L12" s="46">
        <v>60</v>
      </c>
      <c r="M12" s="6">
        <f t="shared" si="1"/>
        <v>561</v>
      </c>
      <c r="N12" s="2">
        <f>F22+M10+M11+M12</f>
        <v>2251.5</v>
      </c>
      <c r="O12" s="19" t="s">
        <v>32</v>
      </c>
      <c r="P12" s="46">
        <v>215</v>
      </c>
      <c r="Q12" s="46">
        <v>381</v>
      </c>
      <c r="R12" s="46">
        <v>37</v>
      </c>
      <c r="S12" s="46">
        <v>60</v>
      </c>
      <c r="T12" s="6">
        <f t="shared" si="2"/>
        <v>712.5</v>
      </c>
      <c r="U12" s="2"/>
      <c r="AB12" s="1"/>
    </row>
    <row r="13" spans="1:28" ht="24" customHeight="1" x14ac:dyDescent="0.2">
      <c r="A13" s="18" t="s">
        <v>19</v>
      </c>
      <c r="B13" s="46">
        <v>145</v>
      </c>
      <c r="C13" s="46">
        <v>440</v>
      </c>
      <c r="D13" s="46">
        <v>60</v>
      </c>
      <c r="E13" s="46">
        <v>60</v>
      </c>
      <c r="F13" s="6">
        <f t="shared" si="0"/>
        <v>782.5</v>
      </c>
      <c r="G13" s="2">
        <f t="shared" ref="G13:G19" si="3">F10+F11+F12+F13</f>
        <v>3165</v>
      </c>
      <c r="H13" s="19" t="s">
        <v>7</v>
      </c>
      <c r="I13" s="46">
        <v>130</v>
      </c>
      <c r="J13" s="46">
        <v>348</v>
      </c>
      <c r="K13" s="46">
        <v>35</v>
      </c>
      <c r="L13" s="46">
        <v>67</v>
      </c>
      <c r="M13" s="6">
        <f t="shared" si="1"/>
        <v>650.5</v>
      </c>
      <c r="N13" s="2">
        <f t="shared" ref="N13:N18" si="4">M10+M11+M12+M13</f>
        <v>2309.5</v>
      </c>
      <c r="O13" s="19" t="s">
        <v>33</v>
      </c>
      <c r="P13" s="46">
        <v>233</v>
      </c>
      <c r="Q13" s="46">
        <v>350</v>
      </c>
      <c r="R13" s="46">
        <v>39</v>
      </c>
      <c r="S13" s="46">
        <v>67</v>
      </c>
      <c r="T13" s="6">
        <f t="shared" si="2"/>
        <v>712</v>
      </c>
      <c r="U13" s="2">
        <f t="shared" ref="U13:U21" si="5">T10+T11+T12+T13</f>
        <v>2901</v>
      </c>
      <c r="AB13" s="81">
        <v>241</v>
      </c>
    </row>
    <row r="14" spans="1:28" ht="24" customHeight="1" x14ac:dyDescent="0.2">
      <c r="A14" s="18" t="s">
        <v>21</v>
      </c>
      <c r="B14" s="46">
        <v>140</v>
      </c>
      <c r="C14" s="46">
        <v>437</v>
      </c>
      <c r="D14" s="46">
        <v>61</v>
      </c>
      <c r="E14" s="46">
        <v>53</v>
      </c>
      <c r="F14" s="6">
        <f t="shared" si="0"/>
        <v>761.5</v>
      </c>
      <c r="G14" s="2">
        <f t="shared" si="3"/>
        <v>3152</v>
      </c>
      <c r="H14" s="19" t="s">
        <v>9</v>
      </c>
      <c r="I14" s="46">
        <v>125</v>
      </c>
      <c r="J14" s="46">
        <v>340</v>
      </c>
      <c r="K14" s="46">
        <v>38</v>
      </c>
      <c r="L14" s="46">
        <v>62</v>
      </c>
      <c r="M14" s="6">
        <f t="shared" si="1"/>
        <v>633.5</v>
      </c>
      <c r="N14" s="2">
        <f t="shared" si="4"/>
        <v>2398</v>
      </c>
      <c r="O14" s="19" t="s">
        <v>29</v>
      </c>
      <c r="P14" s="45">
        <v>258</v>
      </c>
      <c r="Q14" s="45">
        <v>326</v>
      </c>
      <c r="R14" s="45">
        <v>32</v>
      </c>
      <c r="S14" s="45">
        <v>60</v>
      </c>
      <c r="T14" s="6">
        <f t="shared" si="2"/>
        <v>669</v>
      </c>
      <c r="U14" s="2">
        <f t="shared" si="5"/>
        <v>2861.5</v>
      </c>
      <c r="AB14" s="81">
        <v>250</v>
      </c>
    </row>
    <row r="15" spans="1:28" ht="24" customHeight="1" x14ac:dyDescent="0.2">
      <c r="A15" s="18" t="s">
        <v>23</v>
      </c>
      <c r="B15" s="46">
        <v>132</v>
      </c>
      <c r="C15" s="46">
        <v>420</v>
      </c>
      <c r="D15" s="46">
        <v>69</v>
      </c>
      <c r="E15" s="46">
        <v>59</v>
      </c>
      <c r="F15" s="6">
        <f t="shared" si="0"/>
        <v>771.5</v>
      </c>
      <c r="G15" s="2">
        <f t="shared" si="3"/>
        <v>3130.5</v>
      </c>
      <c r="H15" s="19" t="s">
        <v>12</v>
      </c>
      <c r="I15" s="46">
        <v>120</v>
      </c>
      <c r="J15" s="46">
        <v>326</v>
      </c>
      <c r="K15" s="46">
        <v>32</v>
      </c>
      <c r="L15" s="46">
        <v>61</v>
      </c>
      <c r="M15" s="6">
        <f t="shared" si="1"/>
        <v>602.5</v>
      </c>
      <c r="N15" s="2">
        <f t="shared" si="4"/>
        <v>2447.5</v>
      </c>
      <c r="O15" s="18" t="s">
        <v>30</v>
      </c>
      <c r="P15" s="46">
        <v>272</v>
      </c>
      <c r="Q15" s="46">
        <v>310</v>
      </c>
      <c r="R15" s="45">
        <v>30</v>
      </c>
      <c r="S15" s="46">
        <v>65</v>
      </c>
      <c r="T15" s="6">
        <f t="shared" si="2"/>
        <v>668.5</v>
      </c>
      <c r="U15" s="2">
        <f t="shared" si="5"/>
        <v>2762</v>
      </c>
      <c r="AB15" s="81">
        <v>262</v>
      </c>
    </row>
    <row r="16" spans="1:28" ht="24" customHeight="1" x14ac:dyDescent="0.2">
      <c r="A16" s="18" t="s">
        <v>39</v>
      </c>
      <c r="B16" s="46">
        <v>122</v>
      </c>
      <c r="C16" s="46">
        <v>414</v>
      </c>
      <c r="D16" s="46">
        <v>49</v>
      </c>
      <c r="E16" s="46">
        <v>64</v>
      </c>
      <c r="F16" s="6">
        <f t="shared" si="0"/>
        <v>733</v>
      </c>
      <c r="G16" s="2">
        <f t="shared" si="3"/>
        <v>3048.5</v>
      </c>
      <c r="H16" s="19" t="s">
        <v>15</v>
      </c>
      <c r="I16" s="46">
        <v>119</v>
      </c>
      <c r="J16" s="46">
        <v>311</v>
      </c>
      <c r="K16" s="46">
        <v>36</v>
      </c>
      <c r="L16" s="46">
        <v>59</v>
      </c>
      <c r="M16" s="6">
        <f t="shared" si="1"/>
        <v>590</v>
      </c>
      <c r="N16" s="2">
        <f t="shared" si="4"/>
        <v>2476.5</v>
      </c>
      <c r="O16" s="19" t="s">
        <v>8</v>
      </c>
      <c r="P16" s="46">
        <v>291</v>
      </c>
      <c r="Q16" s="46">
        <v>318</v>
      </c>
      <c r="R16" s="46">
        <v>37</v>
      </c>
      <c r="S16" s="46">
        <v>61</v>
      </c>
      <c r="T16" s="6">
        <f t="shared" si="2"/>
        <v>690</v>
      </c>
      <c r="U16" s="2">
        <f t="shared" si="5"/>
        <v>2739.5</v>
      </c>
      <c r="AB16" s="81">
        <v>270.5</v>
      </c>
    </row>
    <row r="17" spans="1:28" ht="24" customHeight="1" x14ac:dyDescent="0.2">
      <c r="A17" s="18" t="s">
        <v>40</v>
      </c>
      <c r="B17" s="46">
        <v>126</v>
      </c>
      <c r="C17" s="46">
        <v>398</v>
      </c>
      <c r="D17" s="46">
        <v>45</v>
      </c>
      <c r="E17" s="46">
        <v>61</v>
      </c>
      <c r="F17" s="6">
        <f t="shared" si="0"/>
        <v>703.5</v>
      </c>
      <c r="G17" s="2">
        <f t="shared" si="3"/>
        <v>2969.5</v>
      </c>
      <c r="H17" s="19" t="s">
        <v>18</v>
      </c>
      <c r="I17" s="46">
        <v>115</v>
      </c>
      <c r="J17" s="46">
        <v>293</v>
      </c>
      <c r="K17" s="46">
        <v>38</v>
      </c>
      <c r="L17" s="46">
        <v>68</v>
      </c>
      <c r="M17" s="6">
        <f t="shared" si="1"/>
        <v>596.5</v>
      </c>
      <c r="N17" s="2">
        <f t="shared" si="4"/>
        <v>2422.5</v>
      </c>
      <c r="O17" s="19" t="s">
        <v>10</v>
      </c>
      <c r="P17" s="46">
        <v>294</v>
      </c>
      <c r="Q17" s="46">
        <v>320</v>
      </c>
      <c r="R17" s="46">
        <v>39</v>
      </c>
      <c r="S17" s="46">
        <v>67</v>
      </c>
      <c r="T17" s="6">
        <f t="shared" si="2"/>
        <v>712.5</v>
      </c>
      <c r="U17" s="2">
        <f t="shared" si="5"/>
        <v>2740</v>
      </c>
      <c r="AB17" s="81">
        <v>289.5</v>
      </c>
    </row>
    <row r="18" spans="1:28" ht="24" customHeight="1" x14ac:dyDescent="0.2">
      <c r="A18" s="18" t="s">
        <v>41</v>
      </c>
      <c r="B18" s="46">
        <v>130</v>
      </c>
      <c r="C18" s="46">
        <v>310</v>
      </c>
      <c r="D18" s="46">
        <v>40</v>
      </c>
      <c r="E18" s="46">
        <v>58</v>
      </c>
      <c r="F18" s="6">
        <f t="shared" si="0"/>
        <v>600</v>
      </c>
      <c r="G18" s="2">
        <f t="shared" si="3"/>
        <v>2808</v>
      </c>
      <c r="H18" s="19" t="s">
        <v>20</v>
      </c>
      <c r="I18" s="46">
        <v>126</v>
      </c>
      <c r="J18" s="46">
        <v>305</v>
      </c>
      <c r="K18" s="46">
        <v>36</v>
      </c>
      <c r="L18" s="46">
        <v>62</v>
      </c>
      <c r="M18" s="6">
        <f t="shared" si="1"/>
        <v>595</v>
      </c>
      <c r="N18" s="2">
        <f t="shared" si="4"/>
        <v>2384</v>
      </c>
      <c r="O18" s="19" t="s">
        <v>13</v>
      </c>
      <c r="P18" s="46">
        <v>325</v>
      </c>
      <c r="Q18" s="46">
        <v>345</v>
      </c>
      <c r="R18" s="46">
        <v>47</v>
      </c>
      <c r="S18" s="46">
        <v>73</v>
      </c>
      <c r="T18" s="6">
        <f t="shared" si="2"/>
        <v>784</v>
      </c>
      <c r="U18" s="2">
        <f t="shared" si="5"/>
        <v>2855</v>
      </c>
      <c r="AB18" s="81">
        <v>291</v>
      </c>
    </row>
    <row r="19" spans="1:28" ht="24" customHeight="1" thickBot="1" x14ac:dyDescent="0.25">
      <c r="A19" s="21" t="s">
        <v>42</v>
      </c>
      <c r="B19" s="47">
        <v>115</v>
      </c>
      <c r="C19" s="47">
        <v>271</v>
      </c>
      <c r="D19" s="47">
        <v>35</v>
      </c>
      <c r="E19" s="47">
        <v>50</v>
      </c>
      <c r="F19" s="7">
        <f t="shared" si="0"/>
        <v>523.5</v>
      </c>
      <c r="G19" s="3">
        <f t="shared" si="3"/>
        <v>2560</v>
      </c>
      <c r="H19" s="20" t="s">
        <v>22</v>
      </c>
      <c r="I19" s="45">
        <v>135</v>
      </c>
      <c r="J19" s="45">
        <v>333</v>
      </c>
      <c r="K19" s="45">
        <v>40</v>
      </c>
      <c r="L19" s="45">
        <v>60</v>
      </c>
      <c r="M19" s="6">
        <f t="shared" si="1"/>
        <v>630.5</v>
      </c>
      <c r="N19" s="2">
        <f>M16+M17+M18+M19</f>
        <v>2412</v>
      </c>
      <c r="O19" s="19" t="s">
        <v>16</v>
      </c>
      <c r="P19" s="46">
        <v>310</v>
      </c>
      <c r="Q19" s="46">
        <v>339</v>
      </c>
      <c r="R19" s="46">
        <v>50</v>
      </c>
      <c r="S19" s="46">
        <v>50</v>
      </c>
      <c r="T19" s="6">
        <f t="shared" si="2"/>
        <v>719</v>
      </c>
      <c r="U19" s="2">
        <f t="shared" si="5"/>
        <v>2905.5</v>
      </c>
      <c r="AB19" s="81">
        <v>294</v>
      </c>
    </row>
    <row r="20" spans="1:28" ht="24" customHeight="1" x14ac:dyDescent="0.2">
      <c r="A20" s="19" t="s">
        <v>27</v>
      </c>
      <c r="B20" s="45">
        <v>121</v>
      </c>
      <c r="C20" s="45">
        <v>315</v>
      </c>
      <c r="D20" s="45">
        <v>31</v>
      </c>
      <c r="E20" s="45">
        <v>59</v>
      </c>
      <c r="F20" s="8">
        <f t="shared" si="0"/>
        <v>585</v>
      </c>
      <c r="G20" s="35"/>
      <c r="H20" s="19" t="s">
        <v>24</v>
      </c>
      <c r="I20" s="46">
        <v>150</v>
      </c>
      <c r="J20" s="46">
        <v>310</v>
      </c>
      <c r="K20" s="46">
        <v>38</v>
      </c>
      <c r="L20" s="46">
        <v>51</v>
      </c>
      <c r="M20" s="8">
        <f t="shared" si="1"/>
        <v>588.5</v>
      </c>
      <c r="N20" s="2">
        <f>M17+M18+M19+M20</f>
        <v>2410.5</v>
      </c>
      <c r="O20" s="19" t="s">
        <v>45</v>
      </c>
      <c r="P20" s="45">
        <v>319</v>
      </c>
      <c r="Q20" s="45">
        <v>361</v>
      </c>
      <c r="R20" s="46">
        <v>56</v>
      </c>
      <c r="S20" s="45">
        <v>57</v>
      </c>
      <c r="T20" s="8">
        <f t="shared" si="2"/>
        <v>775</v>
      </c>
      <c r="U20" s="2">
        <f t="shared" si="5"/>
        <v>2990.5</v>
      </c>
      <c r="AB20" s="81">
        <v>299</v>
      </c>
    </row>
    <row r="21" spans="1:28" ht="24" customHeight="1" thickBot="1" x14ac:dyDescent="0.25">
      <c r="A21" s="19" t="s">
        <v>28</v>
      </c>
      <c r="B21" s="46">
        <v>134</v>
      </c>
      <c r="C21" s="46">
        <v>309</v>
      </c>
      <c r="D21" s="46">
        <v>37</v>
      </c>
      <c r="E21" s="46">
        <v>55</v>
      </c>
      <c r="F21" s="6">
        <f t="shared" si="0"/>
        <v>587.5</v>
      </c>
      <c r="G21" s="36"/>
      <c r="H21" s="20" t="s">
        <v>25</v>
      </c>
      <c r="I21" s="46">
        <v>172</v>
      </c>
      <c r="J21" s="46">
        <v>321</v>
      </c>
      <c r="K21" s="46">
        <v>35</v>
      </c>
      <c r="L21" s="46">
        <v>56</v>
      </c>
      <c r="M21" s="6">
        <f t="shared" si="1"/>
        <v>617</v>
      </c>
      <c r="N21" s="2">
        <f>M18+M19+M20+M21</f>
        <v>2431</v>
      </c>
      <c r="O21" s="21" t="s">
        <v>46</v>
      </c>
      <c r="P21" s="47">
        <v>331</v>
      </c>
      <c r="Q21" s="47">
        <v>350</v>
      </c>
      <c r="R21" s="47">
        <v>50</v>
      </c>
      <c r="S21" s="47">
        <v>43</v>
      </c>
      <c r="T21" s="7">
        <f t="shared" si="2"/>
        <v>723</v>
      </c>
      <c r="U21" s="3">
        <f t="shared" si="5"/>
        <v>3001</v>
      </c>
      <c r="AB21" s="81">
        <v>299.5</v>
      </c>
    </row>
    <row r="22" spans="1:28" ht="24" customHeight="1" thickBot="1" x14ac:dyDescent="0.25">
      <c r="A22" s="19" t="s">
        <v>1</v>
      </c>
      <c r="B22" s="46">
        <v>114</v>
      </c>
      <c r="C22" s="46">
        <v>318</v>
      </c>
      <c r="D22" s="46">
        <v>35</v>
      </c>
      <c r="E22" s="46">
        <v>59</v>
      </c>
      <c r="F22" s="6">
        <f t="shared" si="0"/>
        <v>592.5</v>
      </c>
      <c r="G22" s="2"/>
      <c r="H22" s="21" t="s">
        <v>26</v>
      </c>
      <c r="I22" s="47">
        <v>156</v>
      </c>
      <c r="J22" s="47">
        <v>348</v>
      </c>
      <c r="K22" s="47">
        <v>39</v>
      </c>
      <c r="L22" s="47">
        <v>61</v>
      </c>
      <c r="M22" s="6">
        <f t="shared" si="1"/>
        <v>656.5</v>
      </c>
      <c r="N22" s="3">
        <f>M19+M20+M21+M22</f>
        <v>2492.5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3165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2492.5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3001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93</v>
      </c>
      <c r="N24" s="88"/>
      <c r="O24" s="166"/>
      <c r="P24" s="167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AV CIRC X CARRERA 6H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0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89" t="s">
        <v>151</v>
      </c>
      <c r="E6" s="189"/>
      <c r="F6" s="189"/>
      <c r="G6" s="189"/>
      <c r="H6" s="189"/>
      <c r="I6" s="175" t="s">
        <v>59</v>
      </c>
      <c r="J6" s="175"/>
      <c r="K6" s="175"/>
      <c r="L6" s="181">
        <v>3</v>
      </c>
      <c r="M6" s="181"/>
      <c r="N6" s="181"/>
      <c r="O6" s="42"/>
      <c r="P6" s="175" t="s">
        <v>58</v>
      </c>
      <c r="Q6" s="175"/>
      <c r="R6" s="175"/>
      <c r="S6" s="188">
        <f>'G-1'!S6:U6</f>
        <v>43880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517</v>
      </c>
      <c r="C10" s="46">
        <v>492</v>
      </c>
      <c r="D10" s="46">
        <v>48</v>
      </c>
      <c r="E10" s="46">
        <v>77</v>
      </c>
      <c r="F10" s="6">
        <f t="shared" ref="F10:F22" si="0">B10*0.5+C10*1+D10*2+E10*2.5</f>
        <v>1039</v>
      </c>
      <c r="G10" s="2"/>
      <c r="H10" s="19" t="s">
        <v>4</v>
      </c>
      <c r="I10" s="46">
        <v>166</v>
      </c>
      <c r="J10" s="46">
        <v>416</v>
      </c>
      <c r="K10" s="46">
        <v>36</v>
      </c>
      <c r="L10" s="46">
        <v>72</v>
      </c>
      <c r="M10" s="6">
        <f t="shared" ref="M10:M22" si="1">I10*0.5+J10*1+K10*2+L10*2.5</f>
        <v>751</v>
      </c>
      <c r="N10" s="9">
        <f>F20+F21+F22+M10</f>
        <v>2936</v>
      </c>
      <c r="O10" s="19" t="s">
        <v>43</v>
      </c>
      <c r="P10" s="46">
        <v>216</v>
      </c>
      <c r="Q10" s="46">
        <v>420</v>
      </c>
      <c r="R10" s="46">
        <v>31</v>
      </c>
      <c r="S10" s="46">
        <v>61</v>
      </c>
      <c r="T10" s="6">
        <f t="shared" ref="T10:T21" si="2">P10*0.5+Q10*1+R10*2+S10*2.5</f>
        <v>742.5</v>
      </c>
      <c r="U10" s="10"/>
      <c r="AB10" s="1"/>
    </row>
    <row r="11" spans="1:28" ht="24" customHeight="1" x14ac:dyDescent="0.2">
      <c r="A11" s="18" t="s">
        <v>14</v>
      </c>
      <c r="B11" s="46">
        <v>489</v>
      </c>
      <c r="C11" s="46">
        <v>557</v>
      </c>
      <c r="D11" s="46">
        <v>55</v>
      </c>
      <c r="E11" s="46">
        <v>99</v>
      </c>
      <c r="F11" s="6">
        <f t="shared" si="0"/>
        <v>1159</v>
      </c>
      <c r="G11" s="2"/>
      <c r="H11" s="19" t="s">
        <v>5</v>
      </c>
      <c r="I11" s="46">
        <v>249</v>
      </c>
      <c r="J11" s="46">
        <v>462</v>
      </c>
      <c r="K11" s="46">
        <v>44</v>
      </c>
      <c r="L11" s="46">
        <v>76</v>
      </c>
      <c r="M11" s="6">
        <f t="shared" si="1"/>
        <v>864.5</v>
      </c>
      <c r="N11" s="9">
        <f>F21+F22+M10+M11</f>
        <v>3050</v>
      </c>
      <c r="O11" s="19" t="s">
        <v>44</v>
      </c>
      <c r="P11" s="46">
        <v>179</v>
      </c>
      <c r="Q11" s="46">
        <v>346</v>
      </c>
      <c r="R11" s="46">
        <v>29</v>
      </c>
      <c r="S11" s="46">
        <v>41</v>
      </c>
      <c r="T11" s="6">
        <f t="shared" si="2"/>
        <v>596</v>
      </c>
      <c r="U11" s="2"/>
      <c r="AB11" s="1"/>
    </row>
    <row r="12" spans="1:28" ht="24" customHeight="1" x14ac:dyDescent="0.2">
      <c r="A12" s="18" t="s">
        <v>17</v>
      </c>
      <c r="B12" s="46">
        <v>419</v>
      </c>
      <c r="C12" s="46">
        <v>481</v>
      </c>
      <c r="D12" s="46">
        <v>49</v>
      </c>
      <c r="E12" s="46">
        <v>96</v>
      </c>
      <c r="F12" s="6">
        <f t="shared" si="0"/>
        <v>1028.5</v>
      </c>
      <c r="G12" s="2"/>
      <c r="H12" s="19" t="s">
        <v>6</v>
      </c>
      <c r="I12" s="46">
        <v>237</v>
      </c>
      <c r="J12" s="46">
        <v>457</v>
      </c>
      <c r="K12" s="46">
        <v>36</v>
      </c>
      <c r="L12" s="46">
        <v>69</v>
      </c>
      <c r="M12" s="6">
        <f t="shared" si="1"/>
        <v>820</v>
      </c>
      <c r="N12" s="2">
        <f>F22+M10+M11+M12</f>
        <v>3221</v>
      </c>
      <c r="O12" s="19" t="s">
        <v>32</v>
      </c>
      <c r="P12" s="46">
        <v>222</v>
      </c>
      <c r="Q12" s="46">
        <v>365</v>
      </c>
      <c r="R12" s="46">
        <v>26</v>
      </c>
      <c r="S12" s="46">
        <v>50</v>
      </c>
      <c r="T12" s="6">
        <f t="shared" si="2"/>
        <v>653</v>
      </c>
      <c r="U12" s="2"/>
      <c r="AB12" s="1"/>
    </row>
    <row r="13" spans="1:28" ht="24" customHeight="1" x14ac:dyDescent="0.2">
      <c r="A13" s="18" t="s">
        <v>19</v>
      </c>
      <c r="B13" s="46">
        <v>282</v>
      </c>
      <c r="C13" s="46">
        <v>386</v>
      </c>
      <c r="D13" s="46">
        <v>25</v>
      </c>
      <c r="E13" s="46">
        <v>79</v>
      </c>
      <c r="F13" s="6">
        <f t="shared" si="0"/>
        <v>774.5</v>
      </c>
      <c r="G13" s="2">
        <f t="shared" ref="G13:G19" si="3">F10+F11+F12+F13</f>
        <v>4001</v>
      </c>
      <c r="H13" s="19" t="s">
        <v>7</v>
      </c>
      <c r="I13" s="46">
        <v>219</v>
      </c>
      <c r="J13" s="46">
        <v>446</v>
      </c>
      <c r="K13" s="46">
        <v>33</v>
      </c>
      <c r="L13" s="46">
        <v>49</v>
      </c>
      <c r="M13" s="6">
        <f t="shared" si="1"/>
        <v>744</v>
      </c>
      <c r="N13" s="2">
        <f t="shared" ref="N13:N18" si="4">M10+M11+M12+M13</f>
        <v>3179.5</v>
      </c>
      <c r="O13" s="19" t="s">
        <v>33</v>
      </c>
      <c r="P13" s="46">
        <v>227</v>
      </c>
      <c r="Q13" s="46">
        <v>477</v>
      </c>
      <c r="R13" s="46">
        <v>30</v>
      </c>
      <c r="S13" s="46">
        <v>71</v>
      </c>
      <c r="T13" s="6">
        <f t="shared" si="2"/>
        <v>828</v>
      </c>
      <c r="U13" s="2">
        <f t="shared" ref="U13:U21" si="5">T10+T11+T12+T13</f>
        <v>2819.5</v>
      </c>
      <c r="AB13" s="81">
        <v>212.5</v>
      </c>
    </row>
    <row r="14" spans="1:28" ht="24" customHeight="1" x14ac:dyDescent="0.2">
      <c r="A14" s="18" t="s">
        <v>21</v>
      </c>
      <c r="B14" s="46">
        <v>277</v>
      </c>
      <c r="C14" s="46">
        <v>529</v>
      </c>
      <c r="D14" s="46">
        <v>40</v>
      </c>
      <c r="E14" s="46">
        <v>94</v>
      </c>
      <c r="F14" s="6">
        <f t="shared" si="0"/>
        <v>982.5</v>
      </c>
      <c r="G14" s="2">
        <f t="shared" si="3"/>
        <v>3944.5</v>
      </c>
      <c r="H14" s="19" t="s">
        <v>9</v>
      </c>
      <c r="I14" s="46">
        <v>261</v>
      </c>
      <c r="J14" s="46">
        <v>437</v>
      </c>
      <c r="K14" s="46">
        <v>40</v>
      </c>
      <c r="L14" s="46">
        <v>75</v>
      </c>
      <c r="M14" s="6">
        <f t="shared" si="1"/>
        <v>835</v>
      </c>
      <c r="N14" s="2">
        <f t="shared" si="4"/>
        <v>3263.5</v>
      </c>
      <c r="O14" s="19" t="s">
        <v>29</v>
      </c>
      <c r="P14" s="45">
        <v>249</v>
      </c>
      <c r="Q14" s="45">
        <v>483</v>
      </c>
      <c r="R14" s="45">
        <v>27</v>
      </c>
      <c r="S14" s="45">
        <v>63</v>
      </c>
      <c r="T14" s="6">
        <f t="shared" si="2"/>
        <v>819</v>
      </c>
      <c r="U14" s="2">
        <f t="shared" si="5"/>
        <v>2896</v>
      </c>
      <c r="AB14" s="81">
        <v>226</v>
      </c>
    </row>
    <row r="15" spans="1:28" ht="24" customHeight="1" x14ac:dyDescent="0.2">
      <c r="A15" s="18" t="s">
        <v>23</v>
      </c>
      <c r="B15" s="46">
        <v>270</v>
      </c>
      <c r="C15" s="46">
        <v>433</v>
      </c>
      <c r="D15" s="46">
        <v>37</v>
      </c>
      <c r="E15" s="46">
        <v>88</v>
      </c>
      <c r="F15" s="6">
        <f t="shared" si="0"/>
        <v>862</v>
      </c>
      <c r="G15" s="2">
        <f t="shared" si="3"/>
        <v>3647.5</v>
      </c>
      <c r="H15" s="19" t="s">
        <v>12</v>
      </c>
      <c r="I15" s="46">
        <v>284</v>
      </c>
      <c r="J15" s="46">
        <v>456</v>
      </c>
      <c r="K15" s="46">
        <v>42</v>
      </c>
      <c r="L15" s="46">
        <v>72</v>
      </c>
      <c r="M15" s="6">
        <f t="shared" si="1"/>
        <v>862</v>
      </c>
      <c r="N15" s="2">
        <f t="shared" si="4"/>
        <v>3261</v>
      </c>
      <c r="O15" s="18" t="s">
        <v>30</v>
      </c>
      <c r="P15" s="46">
        <v>237</v>
      </c>
      <c r="Q15" s="46">
        <v>468</v>
      </c>
      <c r="R15" s="46">
        <v>31</v>
      </c>
      <c r="S15" s="46">
        <v>57</v>
      </c>
      <c r="T15" s="6">
        <f t="shared" si="2"/>
        <v>791</v>
      </c>
      <c r="U15" s="2">
        <f t="shared" si="5"/>
        <v>3091</v>
      </c>
      <c r="AB15" s="81">
        <v>233.5</v>
      </c>
    </row>
    <row r="16" spans="1:28" ht="24" customHeight="1" x14ac:dyDescent="0.2">
      <c r="A16" s="18" t="s">
        <v>39</v>
      </c>
      <c r="B16" s="46">
        <v>213</v>
      </c>
      <c r="C16" s="46">
        <v>341</v>
      </c>
      <c r="D16" s="46">
        <v>29</v>
      </c>
      <c r="E16" s="46">
        <v>74</v>
      </c>
      <c r="F16" s="6">
        <f t="shared" si="0"/>
        <v>690.5</v>
      </c>
      <c r="G16" s="2">
        <f t="shared" si="3"/>
        <v>3309.5</v>
      </c>
      <c r="H16" s="19" t="s">
        <v>15</v>
      </c>
      <c r="I16" s="46">
        <v>324</v>
      </c>
      <c r="J16" s="46">
        <v>489</v>
      </c>
      <c r="K16" s="46">
        <v>44</v>
      </c>
      <c r="L16" s="46">
        <v>68</v>
      </c>
      <c r="M16" s="6">
        <f t="shared" si="1"/>
        <v>909</v>
      </c>
      <c r="N16" s="2">
        <f t="shared" si="4"/>
        <v>3350</v>
      </c>
      <c r="O16" s="19" t="s">
        <v>8</v>
      </c>
      <c r="P16" s="46">
        <v>244</v>
      </c>
      <c r="Q16" s="46">
        <v>449</v>
      </c>
      <c r="R16" s="46">
        <v>29</v>
      </c>
      <c r="S16" s="46">
        <v>49</v>
      </c>
      <c r="T16" s="6">
        <f t="shared" si="2"/>
        <v>751.5</v>
      </c>
      <c r="U16" s="2">
        <f t="shared" si="5"/>
        <v>3189.5</v>
      </c>
      <c r="AB16" s="81">
        <v>234</v>
      </c>
    </row>
    <row r="17" spans="1:28" ht="24" customHeight="1" x14ac:dyDescent="0.2">
      <c r="A17" s="18" t="s">
        <v>40</v>
      </c>
      <c r="B17" s="46">
        <v>257</v>
      </c>
      <c r="C17" s="46">
        <v>400</v>
      </c>
      <c r="D17" s="46">
        <v>36</v>
      </c>
      <c r="E17" s="46">
        <v>83</v>
      </c>
      <c r="F17" s="6">
        <f t="shared" si="0"/>
        <v>808</v>
      </c>
      <c r="G17" s="2">
        <f t="shared" si="3"/>
        <v>3343</v>
      </c>
      <c r="H17" s="19" t="s">
        <v>18</v>
      </c>
      <c r="I17" s="46">
        <v>369</v>
      </c>
      <c r="J17" s="46">
        <v>511</v>
      </c>
      <c r="K17" s="46">
        <v>46</v>
      </c>
      <c r="L17" s="46">
        <v>64</v>
      </c>
      <c r="M17" s="6">
        <f t="shared" si="1"/>
        <v>947.5</v>
      </c>
      <c r="N17" s="2">
        <f t="shared" si="4"/>
        <v>3553.5</v>
      </c>
      <c r="O17" s="19" t="s">
        <v>10</v>
      </c>
      <c r="P17" s="46">
        <v>261</v>
      </c>
      <c r="Q17" s="46">
        <v>477</v>
      </c>
      <c r="R17" s="46">
        <v>27</v>
      </c>
      <c r="S17" s="46">
        <v>41</v>
      </c>
      <c r="T17" s="6">
        <f t="shared" si="2"/>
        <v>764</v>
      </c>
      <c r="U17" s="2">
        <f t="shared" si="5"/>
        <v>3125.5</v>
      </c>
      <c r="AB17" s="81">
        <v>248</v>
      </c>
    </row>
    <row r="18" spans="1:28" ht="24" customHeight="1" x14ac:dyDescent="0.2">
      <c r="A18" s="18" t="s">
        <v>41</v>
      </c>
      <c r="B18" s="46">
        <v>222</v>
      </c>
      <c r="C18" s="46">
        <v>431</v>
      </c>
      <c r="D18" s="46">
        <v>31</v>
      </c>
      <c r="E18" s="46">
        <v>75</v>
      </c>
      <c r="F18" s="6">
        <f t="shared" si="0"/>
        <v>791.5</v>
      </c>
      <c r="G18" s="2">
        <f t="shared" si="3"/>
        <v>3152</v>
      </c>
      <c r="H18" s="19" t="s">
        <v>20</v>
      </c>
      <c r="I18" s="46">
        <v>252</v>
      </c>
      <c r="J18" s="46">
        <v>470</v>
      </c>
      <c r="K18" s="46">
        <v>41</v>
      </c>
      <c r="L18" s="46">
        <v>77</v>
      </c>
      <c r="M18" s="6">
        <f t="shared" si="1"/>
        <v>870.5</v>
      </c>
      <c r="N18" s="2">
        <f t="shared" si="4"/>
        <v>3589</v>
      </c>
      <c r="O18" s="19" t="s">
        <v>13</v>
      </c>
      <c r="P18" s="46">
        <v>255</v>
      </c>
      <c r="Q18" s="46">
        <v>511</v>
      </c>
      <c r="R18" s="46">
        <v>37</v>
      </c>
      <c r="S18" s="46">
        <v>40</v>
      </c>
      <c r="T18" s="6">
        <f t="shared" si="2"/>
        <v>812.5</v>
      </c>
      <c r="U18" s="2">
        <f t="shared" si="5"/>
        <v>3119</v>
      </c>
      <c r="AB18" s="81">
        <v>248</v>
      </c>
    </row>
    <row r="19" spans="1:28" ht="24" customHeight="1" thickBot="1" x14ac:dyDescent="0.25">
      <c r="A19" s="21" t="s">
        <v>42</v>
      </c>
      <c r="B19" s="47">
        <v>217</v>
      </c>
      <c r="C19" s="47">
        <v>376</v>
      </c>
      <c r="D19" s="47">
        <v>29</v>
      </c>
      <c r="E19" s="47">
        <v>80</v>
      </c>
      <c r="F19" s="7">
        <f t="shared" si="0"/>
        <v>742.5</v>
      </c>
      <c r="G19" s="3">
        <f t="shared" si="3"/>
        <v>3032.5</v>
      </c>
      <c r="H19" s="20" t="s">
        <v>22</v>
      </c>
      <c r="I19" s="45">
        <v>227</v>
      </c>
      <c r="J19" s="45">
        <v>555</v>
      </c>
      <c r="K19" s="45">
        <v>44</v>
      </c>
      <c r="L19" s="45">
        <v>42</v>
      </c>
      <c r="M19" s="6">
        <f t="shared" si="1"/>
        <v>861.5</v>
      </c>
      <c r="N19" s="2">
        <f>M16+M17+M18+M19</f>
        <v>3588.5</v>
      </c>
      <c r="O19" s="19" t="s">
        <v>16</v>
      </c>
      <c r="P19" s="46">
        <v>249</v>
      </c>
      <c r="Q19" s="46">
        <v>397</v>
      </c>
      <c r="R19" s="46">
        <v>31</v>
      </c>
      <c r="S19" s="46">
        <v>23</v>
      </c>
      <c r="T19" s="6">
        <f t="shared" si="2"/>
        <v>641</v>
      </c>
      <c r="U19" s="2">
        <f t="shared" si="5"/>
        <v>2969</v>
      </c>
      <c r="AB19" s="81">
        <v>262</v>
      </c>
    </row>
    <row r="20" spans="1:28" ht="24" customHeight="1" x14ac:dyDescent="0.2">
      <c r="A20" s="19" t="s">
        <v>27</v>
      </c>
      <c r="B20" s="45">
        <v>219</v>
      </c>
      <c r="C20" s="45">
        <v>368</v>
      </c>
      <c r="D20" s="45">
        <v>39</v>
      </c>
      <c r="E20" s="45">
        <v>78</v>
      </c>
      <c r="F20" s="8">
        <f t="shared" si="0"/>
        <v>750.5</v>
      </c>
      <c r="G20" s="35"/>
      <c r="H20" s="19" t="s">
        <v>24</v>
      </c>
      <c r="I20" s="46">
        <v>248</v>
      </c>
      <c r="J20" s="46">
        <v>518</v>
      </c>
      <c r="K20" s="46">
        <v>38</v>
      </c>
      <c r="L20" s="46">
        <v>59</v>
      </c>
      <c r="M20" s="8">
        <f t="shared" si="1"/>
        <v>865.5</v>
      </c>
      <c r="N20" s="2">
        <f>M17+M18+M19+M20</f>
        <v>3545</v>
      </c>
      <c r="O20" s="19" t="s">
        <v>45</v>
      </c>
      <c r="P20" s="45">
        <v>233</v>
      </c>
      <c r="Q20" s="45">
        <v>366</v>
      </c>
      <c r="R20" s="45">
        <v>38</v>
      </c>
      <c r="S20" s="45">
        <v>27</v>
      </c>
      <c r="T20" s="8">
        <f t="shared" si="2"/>
        <v>626</v>
      </c>
      <c r="U20" s="2">
        <f t="shared" si="5"/>
        <v>2843.5</v>
      </c>
      <c r="AB20" s="81">
        <v>275</v>
      </c>
    </row>
    <row r="21" spans="1:28" ht="24" customHeight="1" thickBot="1" x14ac:dyDescent="0.25">
      <c r="A21" s="19" t="s">
        <v>28</v>
      </c>
      <c r="B21" s="46">
        <v>161</v>
      </c>
      <c r="C21" s="46">
        <v>324</v>
      </c>
      <c r="D21" s="46">
        <v>31</v>
      </c>
      <c r="E21" s="46">
        <v>73</v>
      </c>
      <c r="F21" s="6">
        <f t="shared" si="0"/>
        <v>649</v>
      </c>
      <c r="G21" s="36"/>
      <c r="H21" s="20" t="s">
        <v>25</v>
      </c>
      <c r="I21" s="46">
        <v>231</v>
      </c>
      <c r="J21" s="46">
        <v>491</v>
      </c>
      <c r="K21" s="46">
        <v>33</v>
      </c>
      <c r="L21" s="46">
        <v>78</v>
      </c>
      <c r="M21" s="6">
        <f t="shared" si="1"/>
        <v>867.5</v>
      </c>
      <c r="N21" s="2">
        <f>M18+M19+M20+M21</f>
        <v>3465</v>
      </c>
      <c r="O21" s="21" t="s">
        <v>46</v>
      </c>
      <c r="P21" s="47">
        <v>226</v>
      </c>
      <c r="Q21" s="47">
        <v>354</v>
      </c>
      <c r="R21" s="47">
        <v>25</v>
      </c>
      <c r="S21" s="47">
        <v>21</v>
      </c>
      <c r="T21" s="7">
        <f t="shared" si="2"/>
        <v>569.5</v>
      </c>
      <c r="U21" s="3">
        <f t="shared" si="5"/>
        <v>2649</v>
      </c>
      <c r="AB21" s="81">
        <v>276</v>
      </c>
    </row>
    <row r="22" spans="1:28" ht="24" customHeight="1" thickBot="1" x14ac:dyDescent="0.25">
      <c r="A22" s="19" t="s">
        <v>1</v>
      </c>
      <c r="B22" s="46">
        <v>200</v>
      </c>
      <c r="C22" s="46">
        <v>399</v>
      </c>
      <c r="D22" s="46">
        <v>42</v>
      </c>
      <c r="E22" s="46">
        <v>81</v>
      </c>
      <c r="F22" s="6">
        <f t="shared" si="0"/>
        <v>785.5</v>
      </c>
      <c r="G22" s="2"/>
      <c r="H22" s="21" t="s">
        <v>26</v>
      </c>
      <c r="I22" s="47">
        <v>198</v>
      </c>
      <c r="J22" s="47">
        <v>407</v>
      </c>
      <c r="K22" s="47">
        <v>43</v>
      </c>
      <c r="L22" s="47">
        <v>64</v>
      </c>
      <c r="M22" s="6">
        <f t="shared" si="1"/>
        <v>752</v>
      </c>
      <c r="N22" s="3">
        <f>M19+M20+M21+M22</f>
        <v>3346.5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4001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3589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3189.5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90</v>
      </c>
      <c r="N24" s="88"/>
      <c r="O24" s="166"/>
      <c r="P24" s="167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AV CIRC X CARRERA 6H</v>
      </c>
      <c r="E5" s="205"/>
      <c r="F5" s="205"/>
      <c r="G5" s="205"/>
      <c r="H5" s="205"/>
      <c r="I5" s="203" t="s">
        <v>53</v>
      </c>
      <c r="J5" s="203"/>
      <c r="K5" s="203"/>
      <c r="L5" s="180"/>
      <c r="M5" s="180"/>
      <c r="N5" s="180"/>
      <c r="O5" s="50"/>
      <c r="P5" s="203" t="s">
        <v>57</v>
      </c>
      <c r="Q5" s="203"/>
      <c r="R5" s="203"/>
      <c r="S5" s="180" t="s">
        <v>152</v>
      </c>
      <c r="T5" s="180"/>
      <c r="U5" s="180"/>
    </row>
    <row r="6" spans="1:28" ht="12.75" customHeight="1" x14ac:dyDescent="0.2">
      <c r="A6" s="203" t="s">
        <v>55</v>
      </c>
      <c r="B6" s="203"/>
      <c r="C6" s="203"/>
      <c r="D6" s="189" t="s">
        <v>149</v>
      </c>
      <c r="E6" s="189"/>
      <c r="F6" s="189"/>
      <c r="G6" s="189"/>
      <c r="H6" s="189"/>
      <c r="I6" s="203" t="s">
        <v>59</v>
      </c>
      <c r="J6" s="203"/>
      <c r="K6" s="203"/>
      <c r="L6" s="212">
        <v>1</v>
      </c>
      <c r="M6" s="212"/>
      <c r="N6" s="212"/>
      <c r="O6" s="54"/>
      <c r="P6" s="203" t="s">
        <v>58</v>
      </c>
      <c r="Q6" s="203"/>
      <c r="R6" s="203"/>
      <c r="S6" s="206">
        <v>43880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34</v>
      </c>
      <c r="C10" s="61">
        <v>7</v>
      </c>
      <c r="D10" s="61">
        <v>0</v>
      </c>
      <c r="E10" s="61">
        <v>0</v>
      </c>
      <c r="F10" s="62">
        <f t="shared" ref="F10:F22" si="0">B10*0.5+C10*1+D10*2+E10*2.5</f>
        <v>24</v>
      </c>
      <c r="G10" s="63"/>
      <c r="H10" s="64" t="s">
        <v>4</v>
      </c>
      <c r="I10" s="46">
        <v>4</v>
      </c>
      <c r="J10" s="46">
        <v>2</v>
      </c>
      <c r="K10" s="46">
        <v>0</v>
      </c>
      <c r="L10" s="46">
        <v>0</v>
      </c>
      <c r="M10" s="62">
        <f t="shared" ref="M10:M22" si="1">I10*0.5+J10*1+K10*2+L10*2.5</f>
        <v>4</v>
      </c>
      <c r="N10" s="65">
        <f>F20+F21+F22+M10</f>
        <v>30</v>
      </c>
      <c r="O10" s="64" t="s">
        <v>43</v>
      </c>
      <c r="P10" s="46">
        <v>5</v>
      </c>
      <c r="Q10" s="46">
        <v>3</v>
      </c>
      <c r="R10" s="46">
        <v>0</v>
      </c>
      <c r="S10" s="46">
        <v>2</v>
      </c>
      <c r="T10" s="62">
        <f t="shared" ref="T10:T21" si="2">P10*0.5+Q10*1+R10*2+S10*2.5</f>
        <v>10.5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27</v>
      </c>
      <c r="C11" s="61">
        <v>5</v>
      </c>
      <c r="D11" s="61">
        <v>0</v>
      </c>
      <c r="E11" s="61">
        <v>1</v>
      </c>
      <c r="F11" s="62">
        <f t="shared" si="0"/>
        <v>21</v>
      </c>
      <c r="G11" s="63"/>
      <c r="H11" s="64" t="s">
        <v>5</v>
      </c>
      <c r="I11" s="46">
        <v>6</v>
      </c>
      <c r="J11" s="46">
        <v>5</v>
      </c>
      <c r="K11" s="46">
        <v>0</v>
      </c>
      <c r="L11" s="46">
        <v>0</v>
      </c>
      <c r="M11" s="62">
        <f t="shared" si="1"/>
        <v>8</v>
      </c>
      <c r="N11" s="65">
        <f>F21+F22+M10+M11</f>
        <v>32</v>
      </c>
      <c r="O11" s="64" t="s">
        <v>44</v>
      </c>
      <c r="P11" s="46">
        <v>6</v>
      </c>
      <c r="Q11" s="46">
        <v>2</v>
      </c>
      <c r="R11" s="46">
        <v>0</v>
      </c>
      <c r="S11" s="46">
        <v>0</v>
      </c>
      <c r="T11" s="62">
        <f t="shared" si="2"/>
        <v>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4</v>
      </c>
      <c r="D12" s="61">
        <v>0</v>
      </c>
      <c r="E12" s="61">
        <v>1</v>
      </c>
      <c r="F12" s="62">
        <f t="shared" si="0"/>
        <v>10.5</v>
      </c>
      <c r="G12" s="63"/>
      <c r="H12" s="64" t="s">
        <v>6</v>
      </c>
      <c r="I12" s="46">
        <v>17</v>
      </c>
      <c r="J12" s="46">
        <v>7</v>
      </c>
      <c r="K12" s="46">
        <v>0</v>
      </c>
      <c r="L12" s="46">
        <v>0</v>
      </c>
      <c r="M12" s="62">
        <f t="shared" si="1"/>
        <v>15.5</v>
      </c>
      <c r="N12" s="63">
        <f>F22+M10+M11+M12</f>
        <v>38.5</v>
      </c>
      <c r="O12" s="64" t="s">
        <v>32</v>
      </c>
      <c r="P12" s="46">
        <v>5</v>
      </c>
      <c r="Q12" s="46">
        <v>2</v>
      </c>
      <c r="R12" s="46">
        <v>0</v>
      </c>
      <c r="S12" s="46">
        <v>1</v>
      </c>
      <c r="T12" s="62">
        <f t="shared" si="2"/>
        <v>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</v>
      </c>
      <c r="C13" s="61">
        <v>4</v>
      </c>
      <c r="D13" s="61">
        <v>0</v>
      </c>
      <c r="E13" s="61">
        <v>1</v>
      </c>
      <c r="F13" s="62">
        <f t="shared" si="0"/>
        <v>11.5</v>
      </c>
      <c r="G13" s="63">
        <f t="shared" ref="G13:G19" si="3">F10+F11+F12+F13</f>
        <v>67</v>
      </c>
      <c r="H13" s="64" t="s">
        <v>7</v>
      </c>
      <c r="I13" s="46">
        <v>6</v>
      </c>
      <c r="J13" s="46">
        <v>2</v>
      </c>
      <c r="K13" s="46">
        <v>0</v>
      </c>
      <c r="L13" s="46">
        <v>1</v>
      </c>
      <c r="M13" s="62">
        <f t="shared" si="1"/>
        <v>7.5</v>
      </c>
      <c r="N13" s="63">
        <f t="shared" ref="N13:N18" si="4">M10+M11+M12+M13</f>
        <v>35</v>
      </c>
      <c r="O13" s="64" t="s">
        <v>33</v>
      </c>
      <c r="P13" s="46">
        <v>3</v>
      </c>
      <c r="Q13" s="46">
        <v>6</v>
      </c>
      <c r="R13" s="46">
        <v>0</v>
      </c>
      <c r="S13" s="46">
        <v>1</v>
      </c>
      <c r="T13" s="62">
        <f t="shared" si="2"/>
        <v>10</v>
      </c>
      <c r="U13" s="63">
        <f t="shared" ref="U13:U21" si="5">T10+T11+T12+T13</f>
        <v>32.5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13</v>
      </c>
      <c r="C14" s="61">
        <v>5</v>
      </c>
      <c r="D14" s="61">
        <v>0</v>
      </c>
      <c r="E14" s="61">
        <v>1</v>
      </c>
      <c r="F14" s="62">
        <f t="shared" si="0"/>
        <v>14</v>
      </c>
      <c r="G14" s="63">
        <f t="shared" si="3"/>
        <v>57</v>
      </c>
      <c r="H14" s="64" t="s">
        <v>9</v>
      </c>
      <c r="I14" s="46">
        <v>5</v>
      </c>
      <c r="J14" s="46">
        <v>2</v>
      </c>
      <c r="K14" s="46">
        <v>0</v>
      </c>
      <c r="L14" s="46">
        <v>1</v>
      </c>
      <c r="M14" s="62">
        <f t="shared" si="1"/>
        <v>7</v>
      </c>
      <c r="N14" s="63">
        <f t="shared" si="4"/>
        <v>38</v>
      </c>
      <c r="O14" s="64" t="s">
        <v>29</v>
      </c>
      <c r="P14" s="45">
        <v>5</v>
      </c>
      <c r="Q14" s="45">
        <v>7</v>
      </c>
      <c r="R14" s="45">
        <v>0</v>
      </c>
      <c r="S14" s="45">
        <v>1</v>
      </c>
      <c r="T14" s="62">
        <f t="shared" si="2"/>
        <v>12</v>
      </c>
      <c r="U14" s="63">
        <f t="shared" si="5"/>
        <v>34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4</v>
      </c>
      <c r="D15" s="61">
        <v>0</v>
      </c>
      <c r="E15" s="61">
        <v>0</v>
      </c>
      <c r="F15" s="62">
        <f t="shared" si="0"/>
        <v>7.5</v>
      </c>
      <c r="G15" s="63">
        <f t="shared" si="3"/>
        <v>43.5</v>
      </c>
      <c r="H15" s="64" t="s">
        <v>12</v>
      </c>
      <c r="I15" s="46">
        <v>5</v>
      </c>
      <c r="J15" s="46">
        <v>5</v>
      </c>
      <c r="K15" s="46">
        <v>0</v>
      </c>
      <c r="L15" s="46">
        <v>1</v>
      </c>
      <c r="M15" s="62">
        <f t="shared" si="1"/>
        <v>10</v>
      </c>
      <c r="N15" s="63">
        <f t="shared" si="4"/>
        <v>40</v>
      </c>
      <c r="O15" s="60" t="s">
        <v>30</v>
      </c>
      <c r="P15" s="46">
        <v>3</v>
      </c>
      <c r="Q15" s="46">
        <v>1</v>
      </c>
      <c r="R15" s="46">
        <v>0</v>
      </c>
      <c r="S15" s="46">
        <v>0</v>
      </c>
      <c r="T15" s="62">
        <f t="shared" si="2"/>
        <v>2.5</v>
      </c>
      <c r="U15" s="63">
        <f t="shared" si="5"/>
        <v>31.5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1</v>
      </c>
      <c r="D16" s="61">
        <v>0</v>
      </c>
      <c r="E16" s="61">
        <v>2</v>
      </c>
      <c r="F16" s="62">
        <f t="shared" si="0"/>
        <v>8</v>
      </c>
      <c r="G16" s="63">
        <f t="shared" si="3"/>
        <v>41</v>
      </c>
      <c r="H16" s="64" t="s">
        <v>15</v>
      </c>
      <c r="I16" s="46">
        <v>6</v>
      </c>
      <c r="J16" s="46">
        <v>2</v>
      </c>
      <c r="K16" s="46">
        <v>0</v>
      </c>
      <c r="L16" s="46">
        <v>1</v>
      </c>
      <c r="M16" s="62">
        <f t="shared" si="1"/>
        <v>7.5</v>
      </c>
      <c r="N16" s="63">
        <f t="shared" si="4"/>
        <v>32</v>
      </c>
      <c r="O16" s="64" t="s">
        <v>8</v>
      </c>
      <c r="P16" s="46">
        <v>5</v>
      </c>
      <c r="Q16" s="46">
        <v>2</v>
      </c>
      <c r="R16" s="46">
        <v>0</v>
      </c>
      <c r="S16" s="46">
        <v>0</v>
      </c>
      <c r="T16" s="62">
        <f t="shared" si="2"/>
        <v>4.5</v>
      </c>
      <c r="U16" s="63">
        <f t="shared" si="5"/>
        <v>29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3</v>
      </c>
      <c r="D17" s="61">
        <v>0</v>
      </c>
      <c r="E17" s="61">
        <v>1</v>
      </c>
      <c r="F17" s="62">
        <f t="shared" si="0"/>
        <v>9</v>
      </c>
      <c r="G17" s="63">
        <f t="shared" si="3"/>
        <v>38.5</v>
      </c>
      <c r="H17" s="64" t="s">
        <v>18</v>
      </c>
      <c r="I17" s="46">
        <v>6</v>
      </c>
      <c r="J17" s="46">
        <v>1</v>
      </c>
      <c r="K17" s="46">
        <v>0</v>
      </c>
      <c r="L17" s="46">
        <v>1</v>
      </c>
      <c r="M17" s="62">
        <f t="shared" si="1"/>
        <v>6.5</v>
      </c>
      <c r="N17" s="63">
        <f t="shared" si="4"/>
        <v>31</v>
      </c>
      <c r="O17" s="64" t="s">
        <v>10</v>
      </c>
      <c r="P17" s="46">
        <v>4</v>
      </c>
      <c r="Q17" s="46">
        <v>3</v>
      </c>
      <c r="R17" s="46">
        <v>0</v>
      </c>
      <c r="S17" s="46">
        <v>2</v>
      </c>
      <c r="T17" s="62">
        <f t="shared" si="2"/>
        <v>10</v>
      </c>
      <c r="U17" s="63">
        <f t="shared" si="5"/>
        <v>29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9</v>
      </c>
      <c r="C18" s="61">
        <v>2</v>
      </c>
      <c r="D18" s="61">
        <v>0</v>
      </c>
      <c r="E18" s="61">
        <v>0</v>
      </c>
      <c r="F18" s="62">
        <f t="shared" si="0"/>
        <v>6.5</v>
      </c>
      <c r="G18" s="63">
        <f t="shared" si="3"/>
        <v>31</v>
      </c>
      <c r="H18" s="64" t="s">
        <v>20</v>
      </c>
      <c r="I18" s="46">
        <v>4</v>
      </c>
      <c r="J18" s="46">
        <v>8</v>
      </c>
      <c r="K18" s="46">
        <v>0</v>
      </c>
      <c r="L18" s="46">
        <v>0</v>
      </c>
      <c r="M18" s="62">
        <f t="shared" si="1"/>
        <v>10</v>
      </c>
      <c r="N18" s="63">
        <f t="shared" si="4"/>
        <v>34</v>
      </c>
      <c r="O18" s="64" t="s">
        <v>13</v>
      </c>
      <c r="P18" s="46">
        <v>5</v>
      </c>
      <c r="Q18" s="46">
        <v>2</v>
      </c>
      <c r="R18" s="46">
        <v>0</v>
      </c>
      <c r="S18" s="46">
        <v>0</v>
      </c>
      <c r="T18" s="62">
        <f t="shared" si="2"/>
        <v>4.5</v>
      </c>
      <c r="U18" s="63">
        <f t="shared" si="5"/>
        <v>21.5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3</v>
      </c>
      <c r="D19" s="69">
        <v>0</v>
      </c>
      <c r="E19" s="69">
        <v>3</v>
      </c>
      <c r="F19" s="70">
        <f t="shared" si="0"/>
        <v>12.5</v>
      </c>
      <c r="G19" s="71">
        <f t="shared" si="3"/>
        <v>36</v>
      </c>
      <c r="H19" s="72" t="s">
        <v>22</v>
      </c>
      <c r="I19" s="45">
        <v>7</v>
      </c>
      <c r="J19" s="45">
        <v>5</v>
      </c>
      <c r="K19" s="45">
        <v>0</v>
      </c>
      <c r="L19" s="45">
        <v>1</v>
      </c>
      <c r="M19" s="62">
        <f t="shared" si="1"/>
        <v>11</v>
      </c>
      <c r="N19" s="63">
        <f>M16+M17+M18+M19</f>
        <v>35</v>
      </c>
      <c r="O19" s="64" t="s">
        <v>16</v>
      </c>
      <c r="P19" s="46">
        <v>5</v>
      </c>
      <c r="Q19" s="46">
        <v>2</v>
      </c>
      <c r="R19" s="46">
        <v>0</v>
      </c>
      <c r="S19" s="46">
        <v>0</v>
      </c>
      <c r="T19" s="62">
        <f t="shared" si="2"/>
        <v>4.5</v>
      </c>
      <c r="U19" s="63">
        <f t="shared" si="5"/>
        <v>23.5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4</v>
      </c>
      <c r="D20" s="67">
        <v>0</v>
      </c>
      <c r="E20" s="67">
        <v>0</v>
      </c>
      <c r="F20" s="73">
        <f t="shared" si="0"/>
        <v>6</v>
      </c>
      <c r="G20" s="74"/>
      <c r="H20" s="64" t="s">
        <v>24</v>
      </c>
      <c r="I20" s="46">
        <v>6</v>
      </c>
      <c r="J20" s="46">
        <v>3</v>
      </c>
      <c r="K20" s="46">
        <v>0</v>
      </c>
      <c r="L20" s="46">
        <v>0</v>
      </c>
      <c r="M20" s="73">
        <f t="shared" si="1"/>
        <v>6</v>
      </c>
      <c r="N20" s="63">
        <f>M17+M18+M19+M20</f>
        <v>33.5</v>
      </c>
      <c r="O20" s="64" t="s">
        <v>45</v>
      </c>
      <c r="P20" s="45">
        <v>7</v>
      </c>
      <c r="Q20" s="45">
        <v>3</v>
      </c>
      <c r="R20" s="45">
        <v>0</v>
      </c>
      <c r="S20" s="45">
        <v>0</v>
      </c>
      <c r="T20" s="73">
        <f t="shared" si="2"/>
        <v>6.5</v>
      </c>
      <c r="U20" s="63">
        <f t="shared" si="5"/>
        <v>25.5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0</v>
      </c>
      <c r="D21" s="61">
        <v>0</v>
      </c>
      <c r="E21" s="61">
        <v>3</v>
      </c>
      <c r="F21" s="62">
        <f t="shared" si="0"/>
        <v>9</v>
      </c>
      <c r="G21" s="75"/>
      <c r="H21" s="72" t="s">
        <v>25</v>
      </c>
      <c r="I21" s="46">
        <v>5</v>
      </c>
      <c r="J21" s="46">
        <v>3</v>
      </c>
      <c r="K21" s="46">
        <v>0</v>
      </c>
      <c r="L21" s="46">
        <v>0</v>
      </c>
      <c r="M21" s="62">
        <f t="shared" si="1"/>
        <v>5.5</v>
      </c>
      <c r="N21" s="63">
        <f>M18+M19+M20+M21</f>
        <v>32.5</v>
      </c>
      <c r="O21" s="68" t="s">
        <v>46</v>
      </c>
      <c r="P21" s="47">
        <v>5</v>
      </c>
      <c r="Q21" s="47">
        <v>2</v>
      </c>
      <c r="R21" s="47">
        <v>0</v>
      </c>
      <c r="S21" s="47">
        <v>0</v>
      </c>
      <c r="T21" s="70">
        <f t="shared" si="2"/>
        <v>4.5</v>
      </c>
      <c r="U21" s="71">
        <f t="shared" si="5"/>
        <v>20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3</v>
      </c>
      <c r="D22" s="61">
        <v>0</v>
      </c>
      <c r="E22" s="61">
        <v>1</v>
      </c>
      <c r="F22" s="62">
        <f t="shared" si="0"/>
        <v>11</v>
      </c>
      <c r="G22" s="63"/>
      <c r="H22" s="68" t="s">
        <v>26</v>
      </c>
      <c r="I22" s="47">
        <v>5</v>
      </c>
      <c r="J22" s="47">
        <v>3</v>
      </c>
      <c r="K22" s="47">
        <v>0</v>
      </c>
      <c r="L22" s="47">
        <v>1</v>
      </c>
      <c r="M22" s="62">
        <f t="shared" si="1"/>
        <v>8</v>
      </c>
      <c r="N22" s="71">
        <f>M19+M20+M21+M22</f>
        <v>30.5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67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40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34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65</v>
      </c>
      <c r="G24" s="88"/>
      <c r="H24" s="195"/>
      <c r="I24" s="196"/>
      <c r="J24" s="83" t="s">
        <v>73</v>
      </c>
      <c r="K24" s="86"/>
      <c r="L24" s="86"/>
      <c r="M24" s="87" t="s">
        <v>80</v>
      </c>
      <c r="N24" s="88"/>
      <c r="O24" s="195"/>
      <c r="P24" s="196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AV CIRC X CARRERA 6H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0</v>
      </c>
      <c r="M6" s="180"/>
      <c r="N6" s="180"/>
      <c r="O6" s="12"/>
      <c r="P6" s="175" t="s">
        <v>58</v>
      </c>
      <c r="Q6" s="175"/>
      <c r="R6" s="175"/>
      <c r="S6" s="214">
        <f>'G-1'!S6:U6</f>
        <v>43880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'G-1'!B10+'G-2'!B10+'G-4'!B10</f>
        <v>773</v>
      </c>
      <c r="C10" s="46">
        <f>'G-1'!C10+'G-2'!C10+'G-4'!C10</f>
        <v>930</v>
      </c>
      <c r="D10" s="46">
        <f>'G-1'!D10+'G-2'!D10+'G-4'!D10</f>
        <v>108</v>
      </c>
      <c r="E10" s="46">
        <f>'G-1'!E10+'G-2'!E10+'G-4'!E10</f>
        <v>122</v>
      </c>
      <c r="F10" s="6">
        <f t="shared" ref="F10:F22" si="0">B10*0.5+C10*1+D10*2+E10*2.5</f>
        <v>1837.5</v>
      </c>
      <c r="G10" s="2"/>
      <c r="H10" s="19" t="s">
        <v>4</v>
      </c>
      <c r="I10" s="46">
        <f>'G-1'!I10+'G-2'!I10+'G-4'!I10</f>
        <v>320</v>
      </c>
      <c r="J10" s="46">
        <f>'G-1'!J10+'G-2'!J10+'G-4'!J10</f>
        <v>687</v>
      </c>
      <c r="K10" s="46">
        <f>'G-1'!K10+'G-2'!K10+'G-4'!K10</f>
        <v>74</v>
      </c>
      <c r="L10" s="46">
        <f>'G-1'!L10+'G-2'!L10+'G-4'!L10</f>
        <v>122</v>
      </c>
      <c r="M10" s="6">
        <f t="shared" ref="M10:M22" si="1">I10*0.5+J10*1+K10*2+L10*2.5</f>
        <v>1300</v>
      </c>
      <c r="N10" s="9">
        <f>F20+F21+F22+M10</f>
        <v>5276</v>
      </c>
      <c r="O10" s="19" t="s">
        <v>43</v>
      </c>
      <c r="P10" s="46">
        <f>'G-1'!P10+'G-2'!P10+'G-4'!P10</f>
        <v>403</v>
      </c>
      <c r="Q10" s="46">
        <f>'G-1'!Q10+'G-2'!Q10+'G-4'!Q10</f>
        <v>728</v>
      </c>
      <c r="R10" s="46">
        <f>'G-1'!R10+'G-2'!R10+'G-4'!R10</f>
        <v>71</v>
      </c>
      <c r="S10" s="46">
        <f>'G-1'!S10+'G-2'!S10+'G-4'!S10</f>
        <v>156</v>
      </c>
      <c r="T10" s="6">
        <f t="shared" ref="T10:T21" si="2">P10*0.5+Q10*1+R10*2+S10*2.5</f>
        <v>1461.5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732</v>
      </c>
      <c r="C11" s="46">
        <f>'G-1'!C11+'G-2'!C11+'G-4'!C11</f>
        <v>1021</v>
      </c>
      <c r="D11" s="46">
        <f>'G-1'!D11+'G-2'!D11+'G-4'!D11</f>
        <v>118</v>
      </c>
      <c r="E11" s="46">
        <f>'G-1'!E11+'G-2'!E11+'G-4'!E11</f>
        <v>140</v>
      </c>
      <c r="F11" s="6">
        <f t="shared" si="0"/>
        <v>1973</v>
      </c>
      <c r="G11" s="2"/>
      <c r="H11" s="19" t="s">
        <v>5</v>
      </c>
      <c r="I11" s="46">
        <f>'G-1'!I11+'G-2'!I11+'G-4'!I11</f>
        <v>414</v>
      </c>
      <c r="J11" s="46">
        <f>'G-1'!J11+'G-2'!J11+'G-4'!J11</f>
        <v>741</v>
      </c>
      <c r="K11" s="46">
        <f>'G-1'!K11+'G-2'!K11+'G-4'!K11</f>
        <v>75</v>
      </c>
      <c r="L11" s="46">
        <f>'G-1'!L11+'G-2'!L11+'G-4'!L11</f>
        <v>131</v>
      </c>
      <c r="M11" s="6">
        <f t="shared" si="1"/>
        <v>1425.5</v>
      </c>
      <c r="N11" s="9">
        <f>F21+F22+M10+M11</f>
        <v>5360</v>
      </c>
      <c r="O11" s="19" t="s">
        <v>44</v>
      </c>
      <c r="P11" s="46">
        <f>'G-1'!P11+'G-2'!P11+'G-4'!P11</f>
        <v>426</v>
      </c>
      <c r="Q11" s="46">
        <f>'G-1'!Q11+'G-2'!Q11+'G-4'!Q11</f>
        <v>710</v>
      </c>
      <c r="R11" s="46">
        <f>'G-1'!R11+'G-2'!R11+'G-4'!R11</f>
        <v>63</v>
      </c>
      <c r="S11" s="46">
        <f>'G-1'!S11+'G-2'!S11+'G-4'!S11</f>
        <v>128</v>
      </c>
      <c r="T11" s="6">
        <f t="shared" si="2"/>
        <v>1369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577</v>
      </c>
      <c r="C12" s="46">
        <f>'G-1'!C12+'G-2'!C12+'G-4'!C12</f>
        <v>937</v>
      </c>
      <c r="D12" s="46">
        <f>'G-1'!D12+'G-2'!D12+'G-4'!D12</f>
        <v>118</v>
      </c>
      <c r="E12" s="46">
        <f>'G-1'!E12+'G-2'!E12+'G-4'!E12</f>
        <v>157</v>
      </c>
      <c r="F12" s="6">
        <f t="shared" si="0"/>
        <v>1854</v>
      </c>
      <c r="G12" s="2"/>
      <c r="H12" s="19" t="s">
        <v>6</v>
      </c>
      <c r="I12" s="46">
        <f>'G-1'!I12+'G-2'!I12+'G-4'!I12</f>
        <v>390</v>
      </c>
      <c r="J12" s="46">
        <f>'G-1'!J12+'G-2'!J12+'G-4'!J12</f>
        <v>747</v>
      </c>
      <c r="K12" s="46">
        <f>'G-1'!K12+'G-2'!K12+'G-4'!K12</f>
        <v>66</v>
      </c>
      <c r="L12" s="46">
        <f>'G-1'!L12+'G-2'!L12+'G-4'!L12</f>
        <v>129</v>
      </c>
      <c r="M12" s="6">
        <f t="shared" si="1"/>
        <v>1396.5</v>
      </c>
      <c r="N12" s="2">
        <f>F22+M10+M11+M12</f>
        <v>5511</v>
      </c>
      <c r="O12" s="19" t="s">
        <v>32</v>
      </c>
      <c r="P12" s="46">
        <f>'G-1'!P12+'G-2'!P12+'G-4'!P12</f>
        <v>442</v>
      </c>
      <c r="Q12" s="46">
        <f>'G-1'!Q12+'G-2'!Q12+'G-4'!Q12</f>
        <v>748</v>
      </c>
      <c r="R12" s="46">
        <f>'G-1'!R12+'G-2'!R12+'G-4'!R12</f>
        <v>63</v>
      </c>
      <c r="S12" s="46">
        <f>'G-1'!S12+'G-2'!S12+'G-4'!S12</f>
        <v>111</v>
      </c>
      <c r="T12" s="6">
        <f t="shared" si="2"/>
        <v>1372.5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437</v>
      </c>
      <c r="C13" s="46">
        <f>'G-1'!C13+'G-2'!C13+'G-4'!C13</f>
        <v>830</v>
      </c>
      <c r="D13" s="46">
        <f>'G-1'!D13+'G-2'!D13+'G-4'!D13</f>
        <v>85</v>
      </c>
      <c r="E13" s="46">
        <f>'G-1'!E13+'G-2'!E13+'G-4'!E13</f>
        <v>140</v>
      </c>
      <c r="F13" s="6">
        <f t="shared" si="0"/>
        <v>1568.5</v>
      </c>
      <c r="G13" s="2">
        <f t="shared" ref="G13:G19" si="3">F10+F11+F12+F13</f>
        <v>7233</v>
      </c>
      <c r="H13" s="19" t="s">
        <v>7</v>
      </c>
      <c r="I13" s="46">
        <f>'G-1'!I13+'G-2'!I13+'G-4'!I13</f>
        <v>355</v>
      </c>
      <c r="J13" s="46">
        <f>'G-1'!J13+'G-2'!J13+'G-4'!J13</f>
        <v>796</v>
      </c>
      <c r="K13" s="46">
        <f>'G-1'!K13+'G-2'!K13+'G-4'!K13</f>
        <v>68</v>
      </c>
      <c r="L13" s="46">
        <f>'G-1'!L13+'G-2'!L13+'G-4'!L13</f>
        <v>117</v>
      </c>
      <c r="M13" s="6">
        <f t="shared" si="1"/>
        <v>1402</v>
      </c>
      <c r="N13" s="2">
        <f t="shared" ref="N13:N18" si="4">M10+M11+M12+M13</f>
        <v>5524</v>
      </c>
      <c r="O13" s="19" t="s">
        <v>33</v>
      </c>
      <c r="P13" s="46">
        <f>'G-1'!P13+'G-2'!P13+'G-4'!P13</f>
        <v>463</v>
      </c>
      <c r="Q13" s="46">
        <f>'G-1'!Q13+'G-2'!Q13+'G-4'!Q13</f>
        <v>833</v>
      </c>
      <c r="R13" s="46">
        <f>'G-1'!R13+'G-2'!R13+'G-4'!R13</f>
        <v>69</v>
      </c>
      <c r="S13" s="46">
        <f>'G-1'!S13+'G-2'!S13+'G-4'!S13</f>
        <v>139</v>
      </c>
      <c r="T13" s="6">
        <f t="shared" si="2"/>
        <v>1550</v>
      </c>
      <c r="U13" s="2">
        <f t="shared" ref="U13:U21" si="5">T10+T11+T12+T13</f>
        <v>5753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'G-1'!B14+'G-2'!B14+'G-4'!B14</f>
        <v>430</v>
      </c>
      <c r="C14" s="46">
        <f>'G-1'!C14+'G-2'!C14+'G-4'!C14</f>
        <v>971</v>
      </c>
      <c r="D14" s="46">
        <f>'G-1'!D14+'G-2'!D14+'G-4'!D14</f>
        <v>101</v>
      </c>
      <c r="E14" s="46">
        <f>'G-1'!E14+'G-2'!E14+'G-4'!E14</f>
        <v>148</v>
      </c>
      <c r="F14" s="6">
        <f t="shared" si="0"/>
        <v>1758</v>
      </c>
      <c r="G14" s="2">
        <f t="shared" si="3"/>
        <v>7153.5</v>
      </c>
      <c r="H14" s="19" t="s">
        <v>9</v>
      </c>
      <c r="I14" s="46">
        <f>'G-1'!I14+'G-2'!I14+'G-4'!I14</f>
        <v>391</v>
      </c>
      <c r="J14" s="46">
        <f>'G-1'!J14+'G-2'!J14+'G-4'!J14</f>
        <v>779</v>
      </c>
      <c r="K14" s="46">
        <f>'G-1'!K14+'G-2'!K14+'G-4'!K14</f>
        <v>78</v>
      </c>
      <c r="L14" s="46">
        <f>'G-1'!L14+'G-2'!L14+'G-4'!L14</f>
        <v>138</v>
      </c>
      <c r="M14" s="6">
        <f t="shared" si="1"/>
        <v>1475.5</v>
      </c>
      <c r="N14" s="2">
        <f t="shared" si="4"/>
        <v>5699.5</v>
      </c>
      <c r="O14" s="19" t="s">
        <v>29</v>
      </c>
      <c r="P14" s="46">
        <f>'G-1'!P14+'G-2'!P14+'G-4'!P14</f>
        <v>512</v>
      </c>
      <c r="Q14" s="46">
        <f>'G-1'!Q14+'G-2'!Q14+'G-4'!Q14</f>
        <v>816</v>
      </c>
      <c r="R14" s="46">
        <f>'G-1'!R14+'G-2'!R14+'G-4'!R14</f>
        <v>59</v>
      </c>
      <c r="S14" s="46">
        <f>'G-1'!S14+'G-2'!S14+'G-4'!S14</f>
        <v>124</v>
      </c>
      <c r="T14" s="6">
        <f t="shared" si="2"/>
        <v>1500</v>
      </c>
      <c r="U14" s="2">
        <f t="shared" si="5"/>
        <v>5791.5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'G-1'!B15+'G-2'!B15+'G-4'!B15</f>
        <v>409</v>
      </c>
      <c r="C15" s="46">
        <f>'G-1'!C15+'G-2'!C15+'G-4'!C15</f>
        <v>857</v>
      </c>
      <c r="D15" s="46">
        <f>'G-1'!D15+'G-2'!D15+'G-4'!D15</f>
        <v>106</v>
      </c>
      <c r="E15" s="46">
        <f>'G-1'!E15+'G-2'!E15+'G-4'!E15</f>
        <v>147</v>
      </c>
      <c r="F15" s="6">
        <f t="shared" si="0"/>
        <v>1641</v>
      </c>
      <c r="G15" s="2">
        <f t="shared" si="3"/>
        <v>6821.5</v>
      </c>
      <c r="H15" s="19" t="s">
        <v>12</v>
      </c>
      <c r="I15" s="46">
        <f>'G-1'!I15+'G-2'!I15+'G-4'!I15</f>
        <v>409</v>
      </c>
      <c r="J15" s="46">
        <f>'G-1'!J15+'G-2'!J15+'G-4'!J15</f>
        <v>787</v>
      </c>
      <c r="K15" s="46">
        <f>'G-1'!K15+'G-2'!K15+'G-4'!K15</f>
        <v>74</v>
      </c>
      <c r="L15" s="46">
        <f>'G-1'!L15+'G-2'!L15+'G-4'!L15</f>
        <v>134</v>
      </c>
      <c r="M15" s="6">
        <f t="shared" si="1"/>
        <v>1474.5</v>
      </c>
      <c r="N15" s="2">
        <f t="shared" si="4"/>
        <v>5748.5</v>
      </c>
      <c r="O15" s="18" t="s">
        <v>30</v>
      </c>
      <c r="P15" s="46">
        <f>'G-1'!P15+'G-2'!P15+'G-4'!P15</f>
        <v>512</v>
      </c>
      <c r="Q15" s="46">
        <f>'G-1'!Q15+'G-2'!Q15+'G-4'!Q15</f>
        <v>779</v>
      </c>
      <c r="R15" s="46">
        <f>'G-1'!R15+'G-2'!R15+'G-4'!R15</f>
        <v>61</v>
      </c>
      <c r="S15" s="46">
        <f>'G-1'!S15+'G-2'!S15+'G-4'!S15</f>
        <v>122</v>
      </c>
      <c r="T15" s="6">
        <f t="shared" si="2"/>
        <v>1462</v>
      </c>
      <c r="U15" s="2">
        <f t="shared" si="5"/>
        <v>5884.5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'G-1'!B16+'G-2'!B16+'G-4'!B16</f>
        <v>339</v>
      </c>
      <c r="C16" s="46">
        <f>'G-1'!C16+'G-2'!C16+'G-4'!C16</f>
        <v>756</v>
      </c>
      <c r="D16" s="46">
        <f>'G-1'!D16+'G-2'!D16+'G-4'!D16</f>
        <v>78</v>
      </c>
      <c r="E16" s="46">
        <f>'G-1'!E16+'G-2'!E16+'G-4'!E16</f>
        <v>140</v>
      </c>
      <c r="F16" s="6">
        <f t="shared" si="0"/>
        <v>1431.5</v>
      </c>
      <c r="G16" s="2">
        <f t="shared" si="3"/>
        <v>6399</v>
      </c>
      <c r="H16" s="19" t="s">
        <v>15</v>
      </c>
      <c r="I16" s="46">
        <f>'G-1'!I16+'G-2'!I16+'G-4'!I16</f>
        <v>449</v>
      </c>
      <c r="J16" s="46">
        <f>'G-1'!J16+'G-2'!J16+'G-4'!J16</f>
        <v>802</v>
      </c>
      <c r="K16" s="46">
        <f>'G-1'!K16+'G-2'!K16+'G-4'!K16</f>
        <v>80</v>
      </c>
      <c r="L16" s="46">
        <f>'G-1'!L16+'G-2'!L16+'G-4'!L16</f>
        <v>128</v>
      </c>
      <c r="M16" s="6">
        <f t="shared" si="1"/>
        <v>1506.5</v>
      </c>
      <c r="N16" s="2">
        <f t="shared" si="4"/>
        <v>5858.5</v>
      </c>
      <c r="O16" s="19" t="s">
        <v>8</v>
      </c>
      <c r="P16" s="46">
        <f>'G-1'!P16+'G-2'!P16+'G-4'!P16</f>
        <v>540</v>
      </c>
      <c r="Q16" s="46">
        <f>'G-1'!Q16+'G-2'!Q16+'G-4'!Q16</f>
        <v>769</v>
      </c>
      <c r="R16" s="46">
        <f>'G-1'!R16+'G-2'!R16+'G-4'!R16</f>
        <v>66</v>
      </c>
      <c r="S16" s="46">
        <f>'G-1'!S16+'G-2'!S16+'G-4'!S16</f>
        <v>110</v>
      </c>
      <c r="T16" s="6">
        <f t="shared" si="2"/>
        <v>1446</v>
      </c>
      <c r="U16" s="2">
        <f t="shared" si="5"/>
        <v>5958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'G-1'!B17+'G-2'!B17+'G-4'!B17</f>
        <v>390</v>
      </c>
      <c r="C17" s="46">
        <f>'G-1'!C17+'G-2'!C17+'G-4'!C17</f>
        <v>801</v>
      </c>
      <c r="D17" s="46">
        <f>'G-1'!D17+'G-2'!D17+'G-4'!D17</f>
        <v>81</v>
      </c>
      <c r="E17" s="46">
        <f>'G-1'!E17+'G-2'!E17+'G-4'!E17</f>
        <v>145</v>
      </c>
      <c r="F17" s="6">
        <f t="shared" si="0"/>
        <v>1520.5</v>
      </c>
      <c r="G17" s="2">
        <f t="shared" si="3"/>
        <v>6351</v>
      </c>
      <c r="H17" s="19" t="s">
        <v>18</v>
      </c>
      <c r="I17" s="46">
        <f>'G-1'!I17+'G-2'!I17+'G-4'!I17</f>
        <v>490</v>
      </c>
      <c r="J17" s="46">
        <f>'G-1'!J17+'G-2'!J17+'G-4'!J17</f>
        <v>805</v>
      </c>
      <c r="K17" s="46">
        <f>'G-1'!K17+'G-2'!K17+'G-4'!K17</f>
        <v>84</v>
      </c>
      <c r="L17" s="46">
        <f>'G-1'!L17+'G-2'!L17+'G-4'!L17</f>
        <v>133</v>
      </c>
      <c r="M17" s="6">
        <f t="shared" si="1"/>
        <v>1550.5</v>
      </c>
      <c r="N17" s="2">
        <f t="shared" si="4"/>
        <v>6007</v>
      </c>
      <c r="O17" s="19" t="s">
        <v>10</v>
      </c>
      <c r="P17" s="46">
        <f>'G-1'!P17+'G-2'!P17+'G-4'!P17</f>
        <v>559</v>
      </c>
      <c r="Q17" s="46">
        <f>'G-1'!Q17+'G-2'!Q17+'G-4'!Q17</f>
        <v>800</v>
      </c>
      <c r="R17" s="46">
        <f>'G-1'!R17+'G-2'!R17+'G-4'!R17</f>
        <v>66</v>
      </c>
      <c r="S17" s="46">
        <f>'G-1'!S17+'G-2'!S17+'G-4'!S17</f>
        <v>110</v>
      </c>
      <c r="T17" s="6">
        <f t="shared" si="2"/>
        <v>1486.5</v>
      </c>
      <c r="U17" s="2">
        <f t="shared" si="5"/>
        <v>5894.5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'G-1'!B18+'G-2'!B18+'G-4'!B18</f>
        <v>361</v>
      </c>
      <c r="C18" s="46">
        <f>'G-1'!C18+'G-2'!C18+'G-4'!C18</f>
        <v>743</v>
      </c>
      <c r="D18" s="46">
        <f>'G-1'!D18+'G-2'!D18+'G-4'!D18</f>
        <v>71</v>
      </c>
      <c r="E18" s="46">
        <f>'G-1'!E18+'G-2'!E18+'G-4'!E18</f>
        <v>133</v>
      </c>
      <c r="F18" s="6">
        <f t="shared" si="0"/>
        <v>1398</v>
      </c>
      <c r="G18" s="2">
        <f t="shared" si="3"/>
        <v>5991</v>
      </c>
      <c r="H18" s="19" t="s">
        <v>20</v>
      </c>
      <c r="I18" s="46">
        <f>'G-1'!I18+'G-2'!I18+'G-4'!I18</f>
        <v>382</v>
      </c>
      <c r="J18" s="46">
        <f>'G-1'!J18+'G-2'!J18+'G-4'!J18</f>
        <v>783</v>
      </c>
      <c r="K18" s="46">
        <f>'G-1'!K18+'G-2'!K18+'G-4'!K18</f>
        <v>77</v>
      </c>
      <c r="L18" s="46">
        <f>'G-1'!L18+'G-2'!L18+'G-4'!L18</f>
        <v>139</v>
      </c>
      <c r="M18" s="6">
        <f t="shared" si="1"/>
        <v>1475.5</v>
      </c>
      <c r="N18" s="2">
        <f t="shared" si="4"/>
        <v>6007</v>
      </c>
      <c r="O18" s="19" t="s">
        <v>13</v>
      </c>
      <c r="P18" s="46">
        <f>'G-1'!P18+'G-2'!P18+'G-4'!P18</f>
        <v>585</v>
      </c>
      <c r="Q18" s="46">
        <f>'G-1'!Q18+'G-2'!Q18+'G-4'!Q18</f>
        <v>858</v>
      </c>
      <c r="R18" s="46">
        <f>'G-1'!R18+'G-2'!R18+'G-4'!R18</f>
        <v>84</v>
      </c>
      <c r="S18" s="46">
        <f>'G-1'!S18+'G-2'!S18+'G-4'!S18</f>
        <v>113</v>
      </c>
      <c r="T18" s="6">
        <f t="shared" si="2"/>
        <v>1601</v>
      </c>
      <c r="U18" s="2">
        <f t="shared" si="5"/>
        <v>5995.5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'G-1'!B19+'G-2'!B19+'G-4'!B19</f>
        <v>336</v>
      </c>
      <c r="C19" s="47">
        <f>'G-1'!C19+'G-2'!C19+'G-4'!C19</f>
        <v>650</v>
      </c>
      <c r="D19" s="47">
        <f>'G-1'!D19+'G-2'!D19+'G-4'!D19</f>
        <v>64</v>
      </c>
      <c r="E19" s="47">
        <f>'G-1'!E19+'G-2'!E19+'G-4'!E19</f>
        <v>133</v>
      </c>
      <c r="F19" s="7">
        <f t="shared" si="0"/>
        <v>1278.5</v>
      </c>
      <c r="G19" s="3">
        <f t="shared" si="3"/>
        <v>5628.5</v>
      </c>
      <c r="H19" s="20" t="s">
        <v>22</v>
      </c>
      <c r="I19" s="46">
        <f>'G-1'!I19+'G-2'!I19+'G-4'!I19</f>
        <v>369</v>
      </c>
      <c r="J19" s="46">
        <f>'G-1'!J19+'G-2'!J19+'G-4'!J19</f>
        <v>893</v>
      </c>
      <c r="K19" s="46">
        <f>'G-1'!K19+'G-2'!K19+'G-4'!K19</f>
        <v>84</v>
      </c>
      <c r="L19" s="46">
        <f>'G-1'!L19+'G-2'!L19+'G-4'!L19</f>
        <v>103</v>
      </c>
      <c r="M19" s="6">
        <f t="shared" si="1"/>
        <v>1503</v>
      </c>
      <c r="N19" s="2">
        <f>M16+M17+M18+M19</f>
        <v>6035.5</v>
      </c>
      <c r="O19" s="19" t="s">
        <v>16</v>
      </c>
      <c r="P19" s="46">
        <f>'G-1'!P19+'G-2'!P19+'G-4'!P19</f>
        <v>564</v>
      </c>
      <c r="Q19" s="46">
        <f>'G-1'!Q19+'G-2'!Q19+'G-4'!Q19</f>
        <v>738</v>
      </c>
      <c r="R19" s="46">
        <f>'G-1'!R19+'G-2'!R19+'G-4'!R19</f>
        <v>81</v>
      </c>
      <c r="S19" s="46">
        <f>'G-1'!S19+'G-2'!S19+'G-4'!S19</f>
        <v>73</v>
      </c>
      <c r="T19" s="6">
        <f t="shared" si="2"/>
        <v>1364.5</v>
      </c>
      <c r="U19" s="2">
        <f t="shared" si="5"/>
        <v>5898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'G-1'!B20+'G-2'!B20+'G-4'!B20</f>
        <v>344</v>
      </c>
      <c r="C20" s="45">
        <f>'G-1'!C20+'G-2'!C20+'G-4'!C20</f>
        <v>687</v>
      </c>
      <c r="D20" s="45">
        <f>'G-1'!D20+'G-2'!D20+'G-4'!D20</f>
        <v>70</v>
      </c>
      <c r="E20" s="45">
        <f>'G-1'!E20+'G-2'!E20+'G-4'!E20</f>
        <v>137</v>
      </c>
      <c r="F20" s="8">
        <f t="shared" si="0"/>
        <v>1341.5</v>
      </c>
      <c r="G20" s="35"/>
      <c r="H20" s="19" t="s">
        <v>24</v>
      </c>
      <c r="I20" s="46">
        <f>'G-1'!I20+'G-2'!I20+'G-4'!I20</f>
        <v>404</v>
      </c>
      <c r="J20" s="46">
        <f>'G-1'!J20+'G-2'!J20+'G-4'!J20</f>
        <v>831</v>
      </c>
      <c r="K20" s="46">
        <f>'G-1'!K20+'G-2'!K20+'G-4'!K20</f>
        <v>76</v>
      </c>
      <c r="L20" s="46">
        <f>'G-1'!L20+'G-2'!L20+'G-4'!L20</f>
        <v>110</v>
      </c>
      <c r="M20" s="8">
        <f t="shared" si="1"/>
        <v>1460</v>
      </c>
      <c r="N20" s="2">
        <f>M17+M18+M19+M20</f>
        <v>5989</v>
      </c>
      <c r="O20" s="19" t="s">
        <v>45</v>
      </c>
      <c r="P20" s="46">
        <f>'G-1'!P20+'G-2'!P20+'G-4'!P20</f>
        <v>559</v>
      </c>
      <c r="Q20" s="46">
        <f>'G-1'!Q20+'G-2'!Q20+'G-4'!Q20</f>
        <v>730</v>
      </c>
      <c r="R20" s="46">
        <f>'G-1'!R20+'G-2'!R20+'G-4'!R20</f>
        <v>94</v>
      </c>
      <c r="S20" s="46">
        <f>'G-1'!S20+'G-2'!S20+'G-4'!S20</f>
        <v>84</v>
      </c>
      <c r="T20" s="8">
        <f t="shared" si="2"/>
        <v>1407.5</v>
      </c>
      <c r="U20" s="2">
        <f t="shared" si="5"/>
        <v>5859.5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'G-1'!B21+'G-2'!B21+'G-4'!B21</f>
        <v>298</v>
      </c>
      <c r="C21" s="45">
        <f>'G-1'!C21+'G-2'!C21+'G-4'!C21</f>
        <v>633</v>
      </c>
      <c r="D21" s="45">
        <f>'G-1'!D21+'G-2'!D21+'G-4'!D21</f>
        <v>68</v>
      </c>
      <c r="E21" s="45">
        <f>'G-1'!E21+'G-2'!E21+'G-4'!E21</f>
        <v>131</v>
      </c>
      <c r="F21" s="6">
        <f t="shared" si="0"/>
        <v>1245.5</v>
      </c>
      <c r="G21" s="36"/>
      <c r="H21" s="20" t="s">
        <v>25</v>
      </c>
      <c r="I21" s="46">
        <f>'G-1'!I21+'G-2'!I21+'G-4'!I21</f>
        <v>408</v>
      </c>
      <c r="J21" s="46">
        <f>'G-1'!J21+'G-2'!J21+'G-4'!J21</f>
        <v>815</v>
      </c>
      <c r="K21" s="46">
        <f>'G-1'!K21+'G-2'!K21+'G-4'!K21</f>
        <v>68</v>
      </c>
      <c r="L21" s="46">
        <f>'G-1'!L21+'G-2'!L21+'G-4'!L21</f>
        <v>134</v>
      </c>
      <c r="M21" s="6">
        <f t="shared" si="1"/>
        <v>1490</v>
      </c>
      <c r="N21" s="2">
        <f>M18+M19+M20+M21</f>
        <v>5928.5</v>
      </c>
      <c r="O21" s="21" t="s">
        <v>46</v>
      </c>
      <c r="P21" s="47">
        <f>'G-1'!P21+'G-2'!P21+'G-4'!P21</f>
        <v>562</v>
      </c>
      <c r="Q21" s="47">
        <f>'G-1'!Q21+'G-2'!Q21+'G-4'!Q21</f>
        <v>706</v>
      </c>
      <c r="R21" s="47">
        <f>'G-1'!R21+'G-2'!R21+'G-4'!R21</f>
        <v>75</v>
      </c>
      <c r="S21" s="47">
        <f>'G-1'!S21+'G-2'!S21+'G-4'!S21</f>
        <v>64</v>
      </c>
      <c r="T21" s="7">
        <f t="shared" si="2"/>
        <v>1297</v>
      </c>
      <c r="U21" s="3">
        <f t="shared" si="5"/>
        <v>5670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'G-1'!B22+'G-2'!B22+'G-4'!B22</f>
        <v>325</v>
      </c>
      <c r="C22" s="45">
        <f>'G-1'!C22+'G-2'!C22+'G-4'!C22</f>
        <v>720</v>
      </c>
      <c r="D22" s="45">
        <f>'G-1'!D22+'G-2'!D22+'G-4'!D22</f>
        <v>77</v>
      </c>
      <c r="E22" s="45">
        <f>'G-1'!E22+'G-2'!E22+'G-4'!E22</f>
        <v>141</v>
      </c>
      <c r="F22" s="6">
        <f t="shared" si="0"/>
        <v>1389</v>
      </c>
      <c r="G22" s="2"/>
      <c r="H22" s="21" t="s">
        <v>26</v>
      </c>
      <c r="I22" s="46">
        <f>'G-1'!I22+'G-2'!I22+'G-4'!I22</f>
        <v>359</v>
      </c>
      <c r="J22" s="46">
        <f>'G-1'!J22+'G-2'!J22+'G-4'!J22</f>
        <v>758</v>
      </c>
      <c r="K22" s="46">
        <f>'G-1'!K22+'G-2'!K22+'G-4'!K22</f>
        <v>82</v>
      </c>
      <c r="L22" s="46">
        <f>'G-1'!L22+'G-2'!L22+'G-4'!L22</f>
        <v>126</v>
      </c>
      <c r="M22" s="6">
        <f t="shared" si="1"/>
        <v>1416.5</v>
      </c>
      <c r="N22" s="3">
        <f>M19+M20+M21+M22</f>
        <v>5869.5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7233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6035.5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5995.5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90</v>
      </c>
      <c r="N24" s="88"/>
      <c r="O24" s="166"/>
      <c r="P24" s="167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E43" sqref="E43:H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AV CIRC X CARRERA 6H</v>
      </c>
      <c r="D5" s="218"/>
      <c r="E5" s="218"/>
      <c r="F5" s="111"/>
      <c r="G5" s="112"/>
      <c r="H5" s="103" t="s">
        <v>53</v>
      </c>
      <c r="I5" s="219">
        <f>'G-1'!L5</f>
        <v>0</v>
      </c>
      <c r="J5" s="219"/>
    </row>
    <row r="6" spans="1:10" x14ac:dyDescent="0.2">
      <c r="A6" s="175" t="s">
        <v>113</v>
      </c>
      <c r="B6" s="175"/>
      <c r="C6" s="220" t="s">
        <v>151</v>
      </c>
      <c r="D6" s="220"/>
      <c r="E6" s="220"/>
      <c r="F6" s="111"/>
      <c r="G6" s="112"/>
      <c r="H6" s="103" t="s">
        <v>58</v>
      </c>
      <c r="I6" s="221">
        <f>'G-1'!S6</f>
        <v>43880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126</v>
      </c>
      <c r="D11" s="125" t="s">
        <v>127</v>
      </c>
      <c r="E11" s="126">
        <f>'G-1'!B12+'G-1'!B13</f>
        <v>295</v>
      </c>
      <c r="F11" s="126">
        <f>'G-1'!C12+'G-1'!C13</f>
        <v>892</v>
      </c>
      <c r="G11" s="126">
        <f>'G-1'!D12+'G-1'!D13</f>
        <v>129</v>
      </c>
      <c r="H11" s="126">
        <f>'G-1'!E12+'G-1'!E13</f>
        <v>120</v>
      </c>
      <c r="I11" s="126">
        <f t="shared" ref="I11:I45" si="0">E11*0.5+F11+G11*2+H11*2.5</f>
        <v>1597.5</v>
      </c>
      <c r="J11" s="127">
        <f>IF(I11=0,"0,00",I11/SUM(I10:I12)*100)</f>
        <v>100</v>
      </c>
    </row>
    <row r="12" spans="1:10" x14ac:dyDescent="0.2">
      <c r="A12" s="232"/>
      <c r="B12" s="235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129</v>
      </c>
      <c r="D14" s="125" t="s">
        <v>127</v>
      </c>
      <c r="E14" s="126">
        <f>'G-1'!I21+'G-1'!I22</f>
        <v>328</v>
      </c>
      <c r="F14" s="126">
        <f>'G-1'!J21+'G-1'!J22</f>
        <v>669</v>
      </c>
      <c r="G14" s="126">
        <f>'G-1'!K21+'G-1'!K22</f>
        <v>74</v>
      </c>
      <c r="H14" s="126">
        <f>'G-1'!L21+'G-1'!L22</f>
        <v>117</v>
      </c>
      <c r="I14" s="126">
        <f t="shared" si="0"/>
        <v>1273.5</v>
      </c>
      <c r="J14" s="127">
        <f>IF(I14=0,"0,00",I14/SUM(I13:I15)*100)</f>
        <v>100</v>
      </c>
    </row>
    <row r="15" spans="1:10" x14ac:dyDescent="0.2">
      <c r="A15" s="232"/>
      <c r="B15" s="235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130</v>
      </c>
      <c r="D17" s="125" t="s">
        <v>127</v>
      </c>
      <c r="E17" s="126">
        <f>'G-1'!P20+'G-1'!P21</f>
        <v>650</v>
      </c>
      <c r="F17" s="126">
        <f>'G-1'!Q20+'G-1'!Q21</f>
        <v>711</v>
      </c>
      <c r="G17" s="126">
        <f>'G-1'!R20+'G-1'!R21</f>
        <v>106</v>
      </c>
      <c r="H17" s="126">
        <f>'G-1'!S20+'G-1'!S21</f>
        <v>100</v>
      </c>
      <c r="I17" s="126">
        <f t="shared" si="0"/>
        <v>1498</v>
      </c>
      <c r="J17" s="127">
        <f>IF(I17=0,"0,00",I17/SUM(I16:I18)*100)</f>
        <v>100</v>
      </c>
    </row>
    <row r="18" spans="1:10" x14ac:dyDescent="0.2">
      <c r="A18" s="233"/>
      <c r="B18" s="236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131</v>
      </c>
      <c r="B19" s="234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126</v>
      </c>
      <c r="D20" s="125" t="s">
        <v>127</v>
      </c>
      <c r="E20" s="126">
        <v>406</v>
      </c>
      <c r="F20" s="126">
        <v>802</v>
      </c>
      <c r="G20" s="126">
        <v>59</v>
      </c>
      <c r="H20" s="126">
        <v>135</v>
      </c>
      <c r="I20" s="126">
        <f t="shared" si="0"/>
        <v>1460.5</v>
      </c>
      <c r="J20" s="127">
        <f>IF(I20=0,"0,00",I20/SUM(I19:I21)*100)</f>
        <v>98.615800135043884</v>
      </c>
    </row>
    <row r="21" spans="1:10" x14ac:dyDescent="0.2">
      <c r="A21" s="232"/>
      <c r="B21" s="235"/>
      <c r="C21" s="128" t="s">
        <v>139</v>
      </c>
      <c r="D21" s="129" t="s">
        <v>128</v>
      </c>
      <c r="E21" s="74">
        <v>25</v>
      </c>
      <c r="F21" s="74">
        <v>3</v>
      </c>
      <c r="G21" s="74">
        <v>0</v>
      </c>
      <c r="H21" s="74">
        <v>2</v>
      </c>
      <c r="I21" s="130">
        <f t="shared" si="0"/>
        <v>20.5</v>
      </c>
      <c r="J21" s="131">
        <f>IF(I21=0,"0,00",I21/SUM(I19:I21)*100)</f>
        <v>1.3841998649561107</v>
      </c>
    </row>
    <row r="22" spans="1:10" x14ac:dyDescent="0.2">
      <c r="A22" s="232"/>
      <c r="B22" s="235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129</v>
      </c>
      <c r="D23" s="125" t="s">
        <v>127</v>
      </c>
      <c r="E23" s="126">
        <v>396</v>
      </c>
      <c r="F23" s="126">
        <v>891</v>
      </c>
      <c r="G23" s="126">
        <v>76</v>
      </c>
      <c r="H23" s="126">
        <v>139</v>
      </c>
      <c r="I23" s="126">
        <f t="shared" si="0"/>
        <v>1588.5</v>
      </c>
      <c r="J23" s="127">
        <f>IF(I23=0,"0,00",I23/SUM(I22:I24)*100)</f>
        <v>98.085828959555414</v>
      </c>
    </row>
    <row r="24" spans="1:10" x14ac:dyDescent="0.2">
      <c r="A24" s="232"/>
      <c r="B24" s="235"/>
      <c r="C24" s="128" t="s">
        <v>140</v>
      </c>
      <c r="D24" s="129" t="s">
        <v>128</v>
      </c>
      <c r="E24" s="74">
        <v>33</v>
      </c>
      <c r="F24" s="74">
        <v>7</v>
      </c>
      <c r="G24" s="74">
        <v>0</v>
      </c>
      <c r="H24" s="74">
        <v>3</v>
      </c>
      <c r="I24" s="130">
        <f t="shared" si="0"/>
        <v>31</v>
      </c>
      <c r="J24" s="131">
        <f>IF(I24=0,"0,00",I24/SUM(I22:I24)*100)</f>
        <v>1.9141710404445815</v>
      </c>
    </row>
    <row r="25" spans="1:10" x14ac:dyDescent="0.2">
      <c r="A25" s="232"/>
      <c r="B25" s="235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130</v>
      </c>
      <c r="D26" s="125" t="s">
        <v>127</v>
      </c>
      <c r="E26" s="126">
        <v>437</v>
      </c>
      <c r="F26" s="126">
        <v>715</v>
      </c>
      <c r="G26" s="126">
        <v>53</v>
      </c>
      <c r="H26" s="126">
        <v>45</v>
      </c>
      <c r="I26" s="126">
        <f t="shared" si="0"/>
        <v>1152</v>
      </c>
      <c r="J26" s="127">
        <f>IF(I26=0,"0,00",I26/SUM(I25:I27)*100)</f>
        <v>98.000850701829009</v>
      </c>
    </row>
    <row r="27" spans="1:10" x14ac:dyDescent="0.2">
      <c r="A27" s="233"/>
      <c r="B27" s="236"/>
      <c r="C27" s="133" t="s">
        <v>141</v>
      </c>
      <c r="D27" s="129" t="s">
        <v>128</v>
      </c>
      <c r="E27" s="74">
        <v>22</v>
      </c>
      <c r="F27" s="74">
        <v>5</v>
      </c>
      <c r="G27" s="74">
        <v>0</v>
      </c>
      <c r="H27" s="74">
        <v>3</v>
      </c>
      <c r="I27" s="130">
        <f t="shared" si="0"/>
        <v>23.5</v>
      </c>
      <c r="J27" s="131">
        <f>IF(I27=0,"0,00",I27/SUM(I25:I27)*100)</f>
        <v>1.9991492981709911</v>
      </c>
    </row>
    <row r="28" spans="1:10" x14ac:dyDescent="0.2">
      <c r="A28" s="231" t="s">
        <v>132</v>
      </c>
      <c r="B28" s="234"/>
      <c r="C28" s="134"/>
      <c r="D28" s="123" t="s">
        <v>125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126</v>
      </c>
      <c r="D29" s="125" t="s">
        <v>127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2"/>
      <c r="B30" s="235"/>
      <c r="C30" s="128" t="s">
        <v>142</v>
      </c>
      <c r="D30" s="129" t="s">
        <v>128</v>
      </c>
      <c r="E30" s="158">
        <v>0</v>
      </c>
      <c r="F30" s="158">
        <v>0</v>
      </c>
      <c r="G30" s="158">
        <v>0</v>
      </c>
      <c r="H30" s="158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2"/>
      <c r="B31" s="235"/>
      <c r="C31" s="132"/>
      <c r="D31" s="123" t="s">
        <v>125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129</v>
      </c>
      <c r="D32" s="125" t="s">
        <v>127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2"/>
      <c r="B33" s="235"/>
      <c r="C33" s="128" t="s">
        <v>143</v>
      </c>
      <c r="D33" s="129" t="s">
        <v>128</v>
      </c>
      <c r="E33" s="158">
        <v>0</v>
      </c>
      <c r="F33" s="158">
        <v>0</v>
      </c>
      <c r="G33" s="158">
        <v>0</v>
      </c>
      <c r="H33" s="158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2"/>
      <c r="B34" s="235"/>
      <c r="C34" s="132"/>
      <c r="D34" s="123" t="s">
        <v>125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130</v>
      </c>
      <c r="D35" s="125" t="s">
        <v>127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3"/>
      <c r="B36" s="236"/>
      <c r="C36" s="133" t="s">
        <v>144</v>
      </c>
      <c r="D36" s="129" t="s">
        <v>128</v>
      </c>
      <c r="E36" s="160">
        <v>0</v>
      </c>
      <c r="F36" s="160">
        <v>0</v>
      </c>
      <c r="G36" s="160">
        <v>0</v>
      </c>
      <c r="H36" s="160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1" t="s">
        <v>133</v>
      </c>
      <c r="B37" s="234"/>
      <c r="C37" s="134"/>
      <c r="D37" s="123" t="s">
        <v>125</v>
      </c>
      <c r="E37" s="75">
        <f>'G-4'!B12+'G-4'!B13</f>
        <v>18</v>
      </c>
      <c r="F37" s="75">
        <f>'G-4'!C12+'G-4'!C13</f>
        <v>8</v>
      </c>
      <c r="G37" s="75">
        <f>'G-4'!D12+'G-4'!D13</f>
        <v>0</v>
      </c>
      <c r="H37" s="75">
        <f>'G-4'!E12+'G-4'!E13</f>
        <v>2</v>
      </c>
      <c r="I37" s="75">
        <f t="shared" si="0"/>
        <v>22</v>
      </c>
      <c r="J37" s="124">
        <f>IF(I37=0,"0,00",I37/SUM(I37:I39)*100)</f>
        <v>100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26">
        <v>0</v>
      </c>
      <c r="F38" s="126">
        <v>0</v>
      </c>
      <c r="G38" s="126">
        <v>0</v>
      </c>
      <c r="H38" s="126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145</v>
      </c>
      <c r="D39" s="129" t="s">
        <v>128</v>
      </c>
      <c r="E39" s="130">
        <v>0</v>
      </c>
      <c r="F39" s="130">
        <v>0</v>
      </c>
      <c r="G39" s="130">
        <v>0</v>
      </c>
      <c r="H39" s="130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75">
        <f>'G-4'!I14+'G-4'!I15</f>
        <v>10</v>
      </c>
      <c r="F40" s="75">
        <f>'G-4'!J14+'G-4'!J15</f>
        <v>7</v>
      </c>
      <c r="G40" s="75">
        <f>'G-4'!K14+'G-4'!K15</f>
        <v>0</v>
      </c>
      <c r="H40" s="75">
        <f>'G-4'!L14+'G-4'!L15</f>
        <v>2</v>
      </c>
      <c r="I40" s="75">
        <f t="shared" si="0"/>
        <v>17</v>
      </c>
      <c r="J40" s="124">
        <f>IF(I40=0,"0,00",I40/SUM(I40:I42)*100)</f>
        <v>100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26">
        <v>0</v>
      </c>
      <c r="F41" s="126">
        <v>0</v>
      </c>
      <c r="G41" s="126">
        <v>0</v>
      </c>
      <c r="H41" s="126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146</v>
      </c>
      <c r="D42" s="129" t="s">
        <v>128</v>
      </c>
      <c r="E42" s="130">
        <v>0</v>
      </c>
      <c r="F42" s="130">
        <v>0</v>
      </c>
      <c r="G42" s="130">
        <v>0</v>
      </c>
      <c r="H42" s="130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75">
        <f>'G-4'!P13+'G-4'!P14</f>
        <v>8</v>
      </c>
      <c r="F43" s="75">
        <f>'G-4'!Q13+'G-4'!Q14</f>
        <v>13</v>
      </c>
      <c r="G43" s="75">
        <f>'G-4'!R13+'G-4'!R14</f>
        <v>0</v>
      </c>
      <c r="H43" s="75">
        <f>'G-4'!S13+'G-4'!S14</f>
        <v>2</v>
      </c>
      <c r="I43" s="75">
        <f t="shared" si="0"/>
        <v>22</v>
      </c>
      <c r="J43" s="124">
        <f>IF(I43=0,"0,00",I43/SUM(I43:I45)*100)</f>
        <v>100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26">
        <v>0</v>
      </c>
      <c r="F44" s="126">
        <v>0</v>
      </c>
      <c r="G44" s="126">
        <v>0</v>
      </c>
      <c r="H44" s="126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7" zoomScale="91" zoomScaleNormal="91" workbookViewId="0">
      <selection activeCell="AB23" sqref="AB23"/>
    </sheetView>
  </sheetViews>
  <sheetFormatPr baseColWidth="10" defaultRowHeight="12.75" x14ac:dyDescent="0.2"/>
  <cols>
    <col min="2" max="2" width="5.85546875" customWidth="1"/>
    <col min="3" max="3" width="5" customWidth="1"/>
    <col min="4" max="4" width="5.5703125" customWidth="1"/>
    <col min="5" max="5" width="5" customWidth="1"/>
    <col min="6" max="6" width="5.7109375" customWidth="1"/>
    <col min="7" max="7" width="5.5703125" customWidth="1"/>
    <col min="8" max="8" width="4.7109375" customWidth="1"/>
    <col min="9" max="10" width="5.14062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AV CIRC X CARRERA 6H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0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43880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134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135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3165</v>
      </c>
      <c r="AV12" s="97">
        <f t="shared" si="0"/>
        <v>3152</v>
      </c>
      <c r="AW12" s="97">
        <f t="shared" si="0"/>
        <v>3130.5</v>
      </c>
      <c r="AX12" s="97">
        <f t="shared" si="0"/>
        <v>3048.5</v>
      </c>
      <c r="AY12" s="97">
        <f t="shared" si="0"/>
        <v>2969.5</v>
      </c>
      <c r="AZ12" s="97">
        <f t="shared" si="0"/>
        <v>2808</v>
      </c>
      <c r="BA12" s="97">
        <f t="shared" si="0"/>
        <v>2560</v>
      </c>
      <c r="BB12" s="97"/>
      <c r="BC12" s="97"/>
      <c r="BD12" s="97"/>
      <c r="BE12" s="97">
        <f t="shared" ref="BE12:BQ12" si="1">P14</f>
        <v>2310</v>
      </c>
      <c r="BF12" s="97">
        <f t="shared" si="1"/>
        <v>2278</v>
      </c>
      <c r="BG12" s="97">
        <f t="shared" si="1"/>
        <v>2251.5</v>
      </c>
      <c r="BH12" s="97">
        <f t="shared" si="1"/>
        <v>2309.5</v>
      </c>
      <c r="BI12" s="97">
        <f t="shared" si="1"/>
        <v>2398</v>
      </c>
      <c r="BJ12" s="97">
        <f t="shared" si="1"/>
        <v>2447.5</v>
      </c>
      <c r="BK12" s="97">
        <f t="shared" si="1"/>
        <v>2476.5</v>
      </c>
      <c r="BL12" s="97">
        <f t="shared" si="1"/>
        <v>2422.5</v>
      </c>
      <c r="BM12" s="97">
        <f t="shared" si="1"/>
        <v>2384</v>
      </c>
      <c r="BN12" s="97">
        <f t="shared" si="1"/>
        <v>2412</v>
      </c>
      <c r="BO12" s="97">
        <f t="shared" si="1"/>
        <v>2410.5</v>
      </c>
      <c r="BP12" s="97">
        <f t="shared" si="1"/>
        <v>2431</v>
      </c>
      <c r="BQ12" s="97">
        <f t="shared" si="1"/>
        <v>2492.5</v>
      </c>
      <c r="BR12" s="97"/>
      <c r="BS12" s="97"/>
      <c r="BT12" s="97"/>
      <c r="BU12" s="97">
        <f t="shared" ref="BU12:CC12" si="2">AG14</f>
        <v>2901</v>
      </c>
      <c r="BV12" s="97">
        <f t="shared" si="2"/>
        <v>2861.5</v>
      </c>
      <c r="BW12" s="97">
        <f t="shared" si="2"/>
        <v>2762</v>
      </c>
      <c r="BX12" s="97">
        <f t="shared" si="2"/>
        <v>2739.5</v>
      </c>
      <c r="BY12" s="97">
        <f t="shared" si="2"/>
        <v>2740</v>
      </c>
      <c r="BZ12" s="97">
        <f t="shared" si="2"/>
        <v>2855</v>
      </c>
      <c r="CA12" s="97">
        <f t="shared" si="2"/>
        <v>2905.5</v>
      </c>
      <c r="CB12" s="97">
        <f t="shared" si="2"/>
        <v>2990.5</v>
      </c>
      <c r="CC12" s="97">
        <f t="shared" si="2"/>
        <v>3001</v>
      </c>
    </row>
    <row r="13" spans="1:81" ht="16.5" customHeight="1" x14ac:dyDescent="0.2">
      <c r="A13" s="100" t="s">
        <v>104</v>
      </c>
      <c r="B13" s="149">
        <f>'G-1'!F10</f>
        <v>774.5</v>
      </c>
      <c r="C13" s="149">
        <f>'G-1'!F11</f>
        <v>793</v>
      </c>
      <c r="D13" s="149">
        <f>'G-1'!F12</f>
        <v>815</v>
      </c>
      <c r="E13" s="149">
        <f>'G-1'!F13</f>
        <v>782.5</v>
      </c>
      <c r="F13" s="149">
        <f>'G-1'!F14</f>
        <v>761.5</v>
      </c>
      <c r="G13" s="149">
        <f>'G-1'!F15</f>
        <v>771.5</v>
      </c>
      <c r="H13" s="149">
        <f>'G-1'!F16</f>
        <v>733</v>
      </c>
      <c r="I13" s="149">
        <f>'G-1'!F17</f>
        <v>703.5</v>
      </c>
      <c r="J13" s="149">
        <f>'G-1'!F18</f>
        <v>600</v>
      </c>
      <c r="K13" s="149">
        <f>'G-1'!F19</f>
        <v>523.5</v>
      </c>
      <c r="L13" s="150"/>
      <c r="M13" s="149">
        <f>'G-1'!F20</f>
        <v>585</v>
      </c>
      <c r="N13" s="149">
        <f>'G-1'!F21</f>
        <v>587.5</v>
      </c>
      <c r="O13" s="149">
        <f>'G-1'!F22</f>
        <v>592.5</v>
      </c>
      <c r="P13" s="149">
        <f>'G-1'!M10</f>
        <v>545</v>
      </c>
      <c r="Q13" s="149">
        <f>'G-1'!M11</f>
        <v>553</v>
      </c>
      <c r="R13" s="149">
        <f>'G-1'!M12</f>
        <v>561</v>
      </c>
      <c r="S13" s="149">
        <f>'G-1'!M13</f>
        <v>650.5</v>
      </c>
      <c r="T13" s="149">
        <f>'G-1'!M14</f>
        <v>633.5</v>
      </c>
      <c r="U13" s="149">
        <f>'G-1'!M15</f>
        <v>602.5</v>
      </c>
      <c r="V13" s="149">
        <f>'G-1'!M16</f>
        <v>590</v>
      </c>
      <c r="W13" s="149">
        <f>'G-1'!M17</f>
        <v>596.5</v>
      </c>
      <c r="X13" s="149">
        <f>'G-1'!M18</f>
        <v>595</v>
      </c>
      <c r="Y13" s="149">
        <f>'G-1'!M19</f>
        <v>630.5</v>
      </c>
      <c r="Z13" s="149">
        <f>'G-1'!M20</f>
        <v>588.5</v>
      </c>
      <c r="AA13" s="149">
        <f>'G-1'!M21</f>
        <v>617</v>
      </c>
      <c r="AB13" s="149">
        <f>'G-1'!M22</f>
        <v>656.5</v>
      </c>
      <c r="AC13" s="150"/>
      <c r="AD13" s="149">
        <f>'G-1'!T10</f>
        <v>708.5</v>
      </c>
      <c r="AE13" s="149">
        <f>'G-1'!T11</f>
        <v>768</v>
      </c>
      <c r="AF13" s="149">
        <f>'G-1'!T12</f>
        <v>712.5</v>
      </c>
      <c r="AG13" s="149">
        <f>'G-1'!T13</f>
        <v>712</v>
      </c>
      <c r="AH13" s="149">
        <f>'G-1'!T14</f>
        <v>669</v>
      </c>
      <c r="AI13" s="149">
        <f>'G-1'!T15</f>
        <v>668.5</v>
      </c>
      <c r="AJ13" s="149">
        <f>'G-1'!T16</f>
        <v>690</v>
      </c>
      <c r="AK13" s="149">
        <f>'G-1'!T17</f>
        <v>712.5</v>
      </c>
      <c r="AL13" s="149">
        <f>'G-1'!T18</f>
        <v>784</v>
      </c>
      <c r="AM13" s="149">
        <f>'G-1'!T19</f>
        <v>719</v>
      </c>
      <c r="AN13" s="149">
        <f>'G-1'!T20</f>
        <v>775</v>
      </c>
      <c r="AO13" s="149">
        <f>'G-1'!T21</f>
        <v>723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3165</v>
      </c>
      <c r="F14" s="149">
        <f t="shared" ref="F14:K14" si="3">C13+D13+E13+F13</f>
        <v>3152</v>
      </c>
      <c r="G14" s="149">
        <f t="shared" si="3"/>
        <v>3130.5</v>
      </c>
      <c r="H14" s="149">
        <f t="shared" si="3"/>
        <v>3048.5</v>
      </c>
      <c r="I14" s="149">
        <f t="shared" si="3"/>
        <v>2969.5</v>
      </c>
      <c r="J14" s="149">
        <f t="shared" si="3"/>
        <v>2808</v>
      </c>
      <c r="K14" s="149">
        <f t="shared" si="3"/>
        <v>2560</v>
      </c>
      <c r="L14" s="150"/>
      <c r="M14" s="149"/>
      <c r="N14" s="149"/>
      <c r="O14" s="149"/>
      <c r="P14" s="149">
        <f>M13+N13+O13+P13</f>
        <v>2310</v>
      </c>
      <c r="Q14" s="149">
        <f t="shared" ref="Q14:AB14" si="4">N13+O13+P13+Q13</f>
        <v>2278</v>
      </c>
      <c r="R14" s="149">
        <f t="shared" si="4"/>
        <v>2251.5</v>
      </c>
      <c r="S14" s="149">
        <f t="shared" si="4"/>
        <v>2309.5</v>
      </c>
      <c r="T14" s="149">
        <f t="shared" si="4"/>
        <v>2398</v>
      </c>
      <c r="U14" s="149">
        <f t="shared" si="4"/>
        <v>2447.5</v>
      </c>
      <c r="V14" s="149">
        <f t="shared" si="4"/>
        <v>2476.5</v>
      </c>
      <c r="W14" s="149">
        <f t="shared" si="4"/>
        <v>2422.5</v>
      </c>
      <c r="X14" s="149">
        <f t="shared" si="4"/>
        <v>2384</v>
      </c>
      <c r="Y14" s="149">
        <f t="shared" si="4"/>
        <v>2412</v>
      </c>
      <c r="Z14" s="149">
        <f t="shared" si="4"/>
        <v>2410.5</v>
      </c>
      <c r="AA14" s="149">
        <f t="shared" si="4"/>
        <v>2431</v>
      </c>
      <c r="AB14" s="149">
        <f t="shared" si="4"/>
        <v>2492.5</v>
      </c>
      <c r="AC14" s="150"/>
      <c r="AD14" s="149"/>
      <c r="AE14" s="149"/>
      <c r="AF14" s="149"/>
      <c r="AG14" s="149">
        <f>AD13+AE13+AF13+AG13</f>
        <v>2901</v>
      </c>
      <c r="AH14" s="149">
        <f t="shared" ref="AH14:AO14" si="5">AE13+AF13+AG13+AH13</f>
        <v>2861.5</v>
      </c>
      <c r="AI14" s="149">
        <f t="shared" si="5"/>
        <v>2762</v>
      </c>
      <c r="AJ14" s="149">
        <f t="shared" si="5"/>
        <v>2739.5</v>
      </c>
      <c r="AK14" s="149">
        <f t="shared" si="5"/>
        <v>2740</v>
      </c>
      <c r="AL14" s="149">
        <f t="shared" si="5"/>
        <v>2855</v>
      </c>
      <c r="AM14" s="149">
        <f t="shared" si="5"/>
        <v>2905.5</v>
      </c>
      <c r="AN14" s="149">
        <f t="shared" si="5"/>
        <v>2990.5</v>
      </c>
      <c r="AO14" s="149">
        <f t="shared" si="5"/>
        <v>3001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1039</v>
      </c>
      <c r="C17" s="149">
        <f>'G-2'!F11</f>
        <v>1159</v>
      </c>
      <c r="D17" s="149">
        <f>'G-2'!F12</f>
        <v>1028.5</v>
      </c>
      <c r="E17" s="149">
        <f>'G-2'!F13</f>
        <v>774.5</v>
      </c>
      <c r="F17" s="149">
        <f>'G-2'!F14</f>
        <v>982.5</v>
      </c>
      <c r="G17" s="149">
        <f>'G-2'!F15</f>
        <v>862</v>
      </c>
      <c r="H17" s="149">
        <f>'G-2'!F16</f>
        <v>690.5</v>
      </c>
      <c r="I17" s="149">
        <f>'G-2'!F17</f>
        <v>808</v>
      </c>
      <c r="J17" s="149">
        <f>'G-2'!F18</f>
        <v>791.5</v>
      </c>
      <c r="K17" s="149">
        <f>'G-2'!F19</f>
        <v>742.5</v>
      </c>
      <c r="L17" s="150"/>
      <c r="M17" s="149">
        <f>'G-2'!F20</f>
        <v>750.5</v>
      </c>
      <c r="N17" s="149">
        <f>'G-2'!F21</f>
        <v>649</v>
      </c>
      <c r="O17" s="149">
        <f>'G-2'!F22</f>
        <v>785.5</v>
      </c>
      <c r="P17" s="149">
        <f>'G-2'!M10</f>
        <v>751</v>
      </c>
      <c r="Q17" s="149">
        <f>'G-2'!M11</f>
        <v>864.5</v>
      </c>
      <c r="R17" s="149">
        <f>'G-2'!M12</f>
        <v>820</v>
      </c>
      <c r="S17" s="149">
        <f>'G-2'!M13</f>
        <v>744</v>
      </c>
      <c r="T17" s="149">
        <f>'G-2'!M14</f>
        <v>835</v>
      </c>
      <c r="U17" s="149">
        <f>'G-2'!M15</f>
        <v>862</v>
      </c>
      <c r="V17" s="149">
        <f>'G-2'!M16</f>
        <v>909</v>
      </c>
      <c r="W17" s="149">
        <f>'G-2'!M17</f>
        <v>947.5</v>
      </c>
      <c r="X17" s="149">
        <f>'G-2'!M18</f>
        <v>870.5</v>
      </c>
      <c r="Y17" s="149">
        <f>'G-2'!M19</f>
        <v>861.5</v>
      </c>
      <c r="Z17" s="149">
        <f>'G-2'!M20</f>
        <v>865.5</v>
      </c>
      <c r="AA17" s="149">
        <f>'G-2'!M21</f>
        <v>867.5</v>
      </c>
      <c r="AB17" s="149">
        <f>'G-2'!M22</f>
        <v>752</v>
      </c>
      <c r="AC17" s="150"/>
      <c r="AD17" s="149">
        <f>'G-2'!T10</f>
        <v>742.5</v>
      </c>
      <c r="AE17" s="149">
        <f>'G-2'!T11</f>
        <v>596</v>
      </c>
      <c r="AF17" s="149">
        <f>'G-2'!T12</f>
        <v>653</v>
      </c>
      <c r="AG17" s="149">
        <f>'G-2'!T13</f>
        <v>828</v>
      </c>
      <c r="AH17" s="149">
        <f>'G-2'!T14</f>
        <v>819</v>
      </c>
      <c r="AI17" s="149">
        <f>'G-2'!T15</f>
        <v>791</v>
      </c>
      <c r="AJ17" s="149">
        <f>'G-2'!T16</f>
        <v>751.5</v>
      </c>
      <c r="AK17" s="149">
        <f>'G-2'!T17</f>
        <v>764</v>
      </c>
      <c r="AL17" s="149">
        <f>'G-2'!T18</f>
        <v>812.5</v>
      </c>
      <c r="AM17" s="149">
        <f>'G-2'!T19</f>
        <v>641</v>
      </c>
      <c r="AN17" s="149">
        <f>'G-2'!T20</f>
        <v>626</v>
      </c>
      <c r="AO17" s="149">
        <f>'G-2'!T21</f>
        <v>569.5</v>
      </c>
      <c r="AP17" s="101"/>
      <c r="AQ17" s="101"/>
      <c r="AR17" s="101"/>
      <c r="AS17" s="101"/>
      <c r="AT17" s="101"/>
      <c r="AU17" s="101">
        <f t="shared" ref="AU17:BA17" si="6">E18</f>
        <v>4001</v>
      </c>
      <c r="AV17" s="101">
        <f t="shared" si="6"/>
        <v>3944.5</v>
      </c>
      <c r="AW17" s="101">
        <f t="shared" si="6"/>
        <v>3647.5</v>
      </c>
      <c r="AX17" s="101">
        <f t="shared" si="6"/>
        <v>3309.5</v>
      </c>
      <c r="AY17" s="101">
        <f t="shared" si="6"/>
        <v>3343</v>
      </c>
      <c r="AZ17" s="101">
        <f t="shared" si="6"/>
        <v>3152</v>
      </c>
      <c r="BA17" s="101">
        <f t="shared" si="6"/>
        <v>3032.5</v>
      </c>
      <c r="BB17" s="101"/>
      <c r="BC17" s="101"/>
      <c r="BD17" s="101"/>
      <c r="BE17" s="101">
        <f t="shared" ref="BE17:BQ17" si="7">P18</f>
        <v>2936</v>
      </c>
      <c r="BF17" s="101">
        <f t="shared" si="7"/>
        <v>3050</v>
      </c>
      <c r="BG17" s="101">
        <f t="shared" si="7"/>
        <v>3221</v>
      </c>
      <c r="BH17" s="101">
        <f t="shared" si="7"/>
        <v>3179.5</v>
      </c>
      <c r="BI17" s="101">
        <f t="shared" si="7"/>
        <v>3263.5</v>
      </c>
      <c r="BJ17" s="101">
        <f t="shared" si="7"/>
        <v>3261</v>
      </c>
      <c r="BK17" s="101">
        <f t="shared" si="7"/>
        <v>3350</v>
      </c>
      <c r="BL17" s="101">
        <f t="shared" si="7"/>
        <v>3553.5</v>
      </c>
      <c r="BM17" s="101">
        <f t="shared" si="7"/>
        <v>3589</v>
      </c>
      <c r="BN17" s="101">
        <f t="shared" si="7"/>
        <v>3588.5</v>
      </c>
      <c r="BO17" s="101">
        <f t="shared" si="7"/>
        <v>3545</v>
      </c>
      <c r="BP17" s="101">
        <f t="shared" si="7"/>
        <v>3465</v>
      </c>
      <c r="BQ17" s="101">
        <f t="shared" si="7"/>
        <v>3346.5</v>
      </c>
      <c r="BR17" s="101"/>
      <c r="BS17" s="101"/>
      <c r="BT17" s="101"/>
      <c r="BU17" s="101">
        <f t="shared" ref="BU17:CC17" si="8">AG18</f>
        <v>2819.5</v>
      </c>
      <c r="BV17" s="101">
        <f t="shared" si="8"/>
        <v>2896</v>
      </c>
      <c r="BW17" s="101">
        <f t="shared" si="8"/>
        <v>3091</v>
      </c>
      <c r="BX17" s="101">
        <f t="shared" si="8"/>
        <v>3189.5</v>
      </c>
      <c r="BY17" s="101">
        <f t="shared" si="8"/>
        <v>3125.5</v>
      </c>
      <c r="BZ17" s="101">
        <f t="shared" si="8"/>
        <v>3119</v>
      </c>
      <c r="CA17" s="101">
        <f t="shared" si="8"/>
        <v>2969</v>
      </c>
      <c r="CB17" s="101">
        <f t="shared" si="8"/>
        <v>2843.5</v>
      </c>
      <c r="CC17" s="101">
        <f t="shared" si="8"/>
        <v>2649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4001</v>
      </c>
      <c r="F18" s="149">
        <f t="shared" ref="F18:K18" si="9">C17+D17+E17+F17</f>
        <v>3944.5</v>
      </c>
      <c r="G18" s="149">
        <f t="shared" si="9"/>
        <v>3647.5</v>
      </c>
      <c r="H18" s="149">
        <f t="shared" si="9"/>
        <v>3309.5</v>
      </c>
      <c r="I18" s="149">
        <f t="shared" si="9"/>
        <v>3343</v>
      </c>
      <c r="J18" s="149">
        <f t="shared" si="9"/>
        <v>3152</v>
      </c>
      <c r="K18" s="149">
        <f t="shared" si="9"/>
        <v>3032.5</v>
      </c>
      <c r="L18" s="150"/>
      <c r="M18" s="149"/>
      <c r="N18" s="149"/>
      <c r="O18" s="149"/>
      <c r="P18" s="149">
        <f>M17+N17+O17+P17</f>
        <v>2936</v>
      </c>
      <c r="Q18" s="149">
        <f t="shared" ref="Q18:AB18" si="10">N17+O17+P17+Q17</f>
        <v>3050</v>
      </c>
      <c r="R18" s="149">
        <f t="shared" si="10"/>
        <v>3221</v>
      </c>
      <c r="S18" s="149">
        <f t="shared" si="10"/>
        <v>3179.5</v>
      </c>
      <c r="T18" s="149">
        <f t="shared" si="10"/>
        <v>3263.5</v>
      </c>
      <c r="U18" s="149">
        <f t="shared" si="10"/>
        <v>3261</v>
      </c>
      <c r="V18" s="149">
        <f t="shared" si="10"/>
        <v>3350</v>
      </c>
      <c r="W18" s="149">
        <f t="shared" si="10"/>
        <v>3553.5</v>
      </c>
      <c r="X18" s="149">
        <f t="shared" si="10"/>
        <v>3589</v>
      </c>
      <c r="Y18" s="149">
        <f t="shared" si="10"/>
        <v>3588.5</v>
      </c>
      <c r="Z18" s="149">
        <f t="shared" si="10"/>
        <v>3545</v>
      </c>
      <c r="AA18" s="149">
        <f t="shared" si="10"/>
        <v>3465</v>
      </c>
      <c r="AB18" s="149">
        <f t="shared" si="10"/>
        <v>3346.5</v>
      </c>
      <c r="AC18" s="150"/>
      <c r="AD18" s="149"/>
      <c r="AE18" s="149"/>
      <c r="AF18" s="149"/>
      <c r="AG18" s="149">
        <f>AD17+AE17+AF17+AG17</f>
        <v>2819.5</v>
      </c>
      <c r="AH18" s="149">
        <f t="shared" ref="AH18:AO18" si="11">AE17+AF17+AG17+AH17</f>
        <v>2896</v>
      </c>
      <c r="AI18" s="149">
        <f t="shared" si="11"/>
        <v>3091</v>
      </c>
      <c r="AJ18" s="149">
        <f t="shared" si="11"/>
        <v>3189.5</v>
      </c>
      <c r="AK18" s="149">
        <f t="shared" si="11"/>
        <v>3125.5</v>
      </c>
      <c r="AL18" s="149">
        <f t="shared" si="11"/>
        <v>3119</v>
      </c>
      <c r="AM18" s="149">
        <f t="shared" si="11"/>
        <v>2969</v>
      </c>
      <c r="AN18" s="149">
        <f t="shared" si="11"/>
        <v>2843.5</v>
      </c>
      <c r="AO18" s="149">
        <f t="shared" si="11"/>
        <v>2649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0.98615800135043885</v>
      </c>
      <c r="H19" s="152"/>
      <c r="I19" s="152" t="s">
        <v>109</v>
      </c>
      <c r="J19" s="153">
        <f>DIRECCIONALIDAD!J21/100</f>
        <v>1.3841998649561107E-2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0.9808582895955541</v>
      </c>
      <c r="V19" s="152"/>
      <c r="W19" s="152"/>
      <c r="X19" s="152"/>
      <c r="Y19" s="152" t="s">
        <v>109</v>
      </c>
      <c r="Z19" s="153">
        <f>DIRECCIONALIDAD!J24/100</f>
        <v>1.9141710404445816E-2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0.98000850701829012</v>
      </c>
      <c r="AL19" s="152"/>
      <c r="AM19" s="152"/>
      <c r="AN19" s="152" t="s">
        <v>109</v>
      </c>
      <c r="AO19" s="155">
        <f>DIRECCIONALIDAD!J27/100</f>
        <v>1.9991492981709911E-2</v>
      </c>
      <c r="AP19" s="92"/>
      <c r="AQ19" s="92"/>
      <c r="AR19" s="92"/>
      <c r="AS19" s="92"/>
      <c r="AT19" s="92"/>
      <c r="AU19" s="92">
        <f t="shared" ref="AU19:BA19" si="15">E22</f>
        <v>67</v>
      </c>
      <c r="AV19" s="92">
        <f t="shared" si="15"/>
        <v>57</v>
      </c>
      <c r="AW19" s="92">
        <f t="shared" si="15"/>
        <v>43.5</v>
      </c>
      <c r="AX19" s="92">
        <f t="shared" si="15"/>
        <v>41</v>
      </c>
      <c r="AY19" s="92">
        <f t="shared" si="15"/>
        <v>38.5</v>
      </c>
      <c r="AZ19" s="92">
        <f t="shared" si="15"/>
        <v>31</v>
      </c>
      <c r="BA19" s="92">
        <f t="shared" si="15"/>
        <v>36</v>
      </c>
      <c r="BB19" s="92"/>
      <c r="BC19" s="92"/>
      <c r="BD19" s="92"/>
      <c r="BE19" s="92">
        <f t="shared" ref="BE19:BQ19" si="16">P22</f>
        <v>30</v>
      </c>
      <c r="BF19" s="92">
        <f t="shared" si="16"/>
        <v>32</v>
      </c>
      <c r="BG19" s="92">
        <f t="shared" si="16"/>
        <v>38.5</v>
      </c>
      <c r="BH19" s="92">
        <f t="shared" si="16"/>
        <v>35</v>
      </c>
      <c r="BI19" s="92">
        <f t="shared" si="16"/>
        <v>38</v>
      </c>
      <c r="BJ19" s="92">
        <f t="shared" si="16"/>
        <v>40</v>
      </c>
      <c r="BK19" s="92">
        <f t="shared" si="16"/>
        <v>32</v>
      </c>
      <c r="BL19" s="92">
        <f t="shared" si="16"/>
        <v>31</v>
      </c>
      <c r="BM19" s="92">
        <f t="shared" si="16"/>
        <v>34</v>
      </c>
      <c r="BN19" s="92">
        <f t="shared" si="16"/>
        <v>35</v>
      </c>
      <c r="BO19" s="92">
        <f t="shared" si="16"/>
        <v>33.5</v>
      </c>
      <c r="BP19" s="92">
        <f t="shared" si="16"/>
        <v>32.5</v>
      </c>
      <c r="BQ19" s="92">
        <f t="shared" si="16"/>
        <v>30.5</v>
      </c>
      <c r="BR19" s="92"/>
      <c r="BS19" s="92"/>
      <c r="BT19" s="92"/>
      <c r="BU19" s="92">
        <f t="shared" ref="BU19:CC19" si="17">AG22</f>
        <v>32.5</v>
      </c>
      <c r="BV19" s="92">
        <f t="shared" si="17"/>
        <v>34</v>
      </c>
      <c r="BW19" s="92">
        <f t="shared" si="17"/>
        <v>31.5</v>
      </c>
      <c r="BX19" s="92">
        <f t="shared" si="17"/>
        <v>29</v>
      </c>
      <c r="BY19" s="92">
        <f t="shared" si="17"/>
        <v>29</v>
      </c>
      <c r="BZ19" s="92">
        <f t="shared" si="17"/>
        <v>21.5</v>
      </c>
      <c r="CA19" s="92">
        <f t="shared" si="17"/>
        <v>23.5</v>
      </c>
      <c r="CB19" s="92">
        <f t="shared" si="17"/>
        <v>25.5</v>
      </c>
      <c r="CC19" s="92">
        <f t="shared" si="17"/>
        <v>20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4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7233</v>
      </c>
      <c r="AV20" s="92">
        <f t="shared" si="18"/>
        <v>7153.5</v>
      </c>
      <c r="AW20" s="92">
        <f t="shared" si="18"/>
        <v>6821.5</v>
      </c>
      <c r="AX20" s="92">
        <f t="shared" si="18"/>
        <v>6399</v>
      </c>
      <c r="AY20" s="92">
        <f t="shared" si="18"/>
        <v>6351</v>
      </c>
      <c r="AZ20" s="92">
        <f t="shared" si="18"/>
        <v>5991</v>
      </c>
      <c r="BA20" s="92">
        <f t="shared" si="18"/>
        <v>5628.5</v>
      </c>
      <c r="BB20" s="92"/>
      <c r="BC20" s="92"/>
      <c r="BD20" s="92"/>
      <c r="BE20" s="92">
        <f t="shared" ref="BE20:BQ20" si="19">P30</f>
        <v>5276</v>
      </c>
      <c r="BF20" s="92">
        <f t="shared" si="19"/>
        <v>5360</v>
      </c>
      <c r="BG20" s="92">
        <f t="shared" si="19"/>
        <v>5511</v>
      </c>
      <c r="BH20" s="92">
        <f t="shared" si="19"/>
        <v>5524</v>
      </c>
      <c r="BI20" s="92">
        <f t="shared" si="19"/>
        <v>5699.5</v>
      </c>
      <c r="BJ20" s="92">
        <f t="shared" si="19"/>
        <v>5748.5</v>
      </c>
      <c r="BK20" s="92">
        <f t="shared" si="19"/>
        <v>5858.5</v>
      </c>
      <c r="BL20" s="92">
        <f t="shared" si="19"/>
        <v>6007</v>
      </c>
      <c r="BM20" s="92">
        <f t="shared" si="19"/>
        <v>6007</v>
      </c>
      <c r="BN20" s="92">
        <f t="shared" si="19"/>
        <v>6035.5</v>
      </c>
      <c r="BO20" s="92">
        <f t="shared" si="19"/>
        <v>5989</v>
      </c>
      <c r="BP20" s="92">
        <f t="shared" si="19"/>
        <v>5928.5</v>
      </c>
      <c r="BQ20" s="92">
        <f t="shared" si="19"/>
        <v>5869.5</v>
      </c>
      <c r="BR20" s="92"/>
      <c r="BS20" s="92"/>
      <c r="BT20" s="92"/>
      <c r="BU20" s="92">
        <f t="shared" ref="BU20:CC20" si="20">AG30</f>
        <v>5753</v>
      </c>
      <c r="BV20" s="92">
        <f t="shared" si="20"/>
        <v>5791.5</v>
      </c>
      <c r="BW20" s="92">
        <f t="shared" si="20"/>
        <v>5884.5</v>
      </c>
      <c r="BX20" s="92">
        <f t="shared" si="20"/>
        <v>5958</v>
      </c>
      <c r="BY20" s="92">
        <f t="shared" si="20"/>
        <v>5894.5</v>
      </c>
      <c r="BZ20" s="92">
        <f t="shared" si="20"/>
        <v>5995.5</v>
      </c>
      <c r="CA20" s="92">
        <f t="shared" si="20"/>
        <v>5898</v>
      </c>
      <c r="CB20" s="92">
        <f t="shared" si="20"/>
        <v>5859.5</v>
      </c>
      <c r="CC20" s="92">
        <f t="shared" si="20"/>
        <v>5670</v>
      </c>
    </row>
    <row r="21" spans="1:81" ht="16.5" customHeight="1" x14ac:dyDescent="0.2">
      <c r="A21" s="100" t="s">
        <v>104</v>
      </c>
      <c r="B21" s="149">
        <f>'G-4'!F10</f>
        <v>24</v>
      </c>
      <c r="C21" s="149">
        <f>'G-4'!F11</f>
        <v>21</v>
      </c>
      <c r="D21" s="149">
        <f>'G-4'!F12</f>
        <v>10.5</v>
      </c>
      <c r="E21" s="149">
        <f>'G-4'!F13</f>
        <v>11.5</v>
      </c>
      <c r="F21" s="149">
        <f>'G-4'!F14</f>
        <v>14</v>
      </c>
      <c r="G21" s="149">
        <f>'G-4'!F15</f>
        <v>7.5</v>
      </c>
      <c r="H21" s="149">
        <f>'G-4'!F16</f>
        <v>8</v>
      </c>
      <c r="I21" s="149">
        <f>'G-4'!F17</f>
        <v>9</v>
      </c>
      <c r="J21" s="149">
        <f>'G-4'!F18</f>
        <v>6.5</v>
      </c>
      <c r="K21" s="149">
        <f>'G-4'!F19</f>
        <v>12.5</v>
      </c>
      <c r="L21" s="150"/>
      <c r="M21" s="149">
        <f>'G-4'!F20</f>
        <v>6</v>
      </c>
      <c r="N21" s="149">
        <f>'G-4'!F21</f>
        <v>9</v>
      </c>
      <c r="O21" s="149">
        <f>'G-4'!F22</f>
        <v>11</v>
      </c>
      <c r="P21" s="149">
        <f>'G-4'!M10</f>
        <v>4</v>
      </c>
      <c r="Q21" s="149">
        <f>'G-4'!M11</f>
        <v>8</v>
      </c>
      <c r="R21" s="149">
        <f>'G-4'!M12</f>
        <v>15.5</v>
      </c>
      <c r="S21" s="149">
        <f>'G-4'!M13</f>
        <v>7.5</v>
      </c>
      <c r="T21" s="149">
        <f>'G-4'!M14</f>
        <v>7</v>
      </c>
      <c r="U21" s="149">
        <f>'G-4'!M15</f>
        <v>10</v>
      </c>
      <c r="V21" s="149">
        <f>'G-4'!M16</f>
        <v>7.5</v>
      </c>
      <c r="W21" s="149">
        <f>'G-4'!M17</f>
        <v>6.5</v>
      </c>
      <c r="X21" s="149">
        <f>'G-4'!M18</f>
        <v>10</v>
      </c>
      <c r="Y21" s="149">
        <f>'G-4'!M19</f>
        <v>11</v>
      </c>
      <c r="Z21" s="149">
        <f>'G-4'!M20</f>
        <v>6</v>
      </c>
      <c r="AA21" s="149">
        <f>'G-4'!M21</f>
        <v>5.5</v>
      </c>
      <c r="AB21" s="149">
        <f>'G-4'!M22</f>
        <v>8</v>
      </c>
      <c r="AC21" s="150"/>
      <c r="AD21" s="149">
        <f>'G-4'!T10</f>
        <v>10.5</v>
      </c>
      <c r="AE21" s="149">
        <f>'G-4'!T11</f>
        <v>5</v>
      </c>
      <c r="AF21" s="149">
        <f>'G-4'!T12</f>
        <v>7</v>
      </c>
      <c r="AG21" s="149">
        <f>'G-4'!T13</f>
        <v>10</v>
      </c>
      <c r="AH21" s="149">
        <f>'G-4'!T14</f>
        <v>12</v>
      </c>
      <c r="AI21" s="149">
        <f>'G-4'!T15</f>
        <v>2.5</v>
      </c>
      <c r="AJ21" s="149">
        <f>'G-4'!T16</f>
        <v>4.5</v>
      </c>
      <c r="AK21" s="149">
        <f>'G-4'!T17</f>
        <v>10</v>
      </c>
      <c r="AL21" s="149">
        <f>'G-4'!T18</f>
        <v>4.5</v>
      </c>
      <c r="AM21" s="149">
        <f>'G-4'!T19</f>
        <v>4.5</v>
      </c>
      <c r="AN21" s="149">
        <f>'G-4'!T20</f>
        <v>6.5</v>
      </c>
      <c r="AO21" s="149">
        <f>'G-4'!T21</f>
        <v>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67</v>
      </c>
      <c r="F22" s="149">
        <f t="shared" ref="F22:K22" si="21">C21+D21+E21+F21</f>
        <v>57</v>
      </c>
      <c r="G22" s="149">
        <f t="shared" si="21"/>
        <v>43.5</v>
      </c>
      <c r="H22" s="149">
        <f t="shared" si="21"/>
        <v>41</v>
      </c>
      <c r="I22" s="149">
        <f t="shared" si="21"/>
        <v>38.5</v>
      </c>
      <c r="J22" s="149">
        <f t="shared" si="21"/>
        <v>31</v>
      </c>
      <c r="K22" s="149">
        <f t="shared" si="21"/>
        <v>36</v>
      </c>
      <c r="L22" s="150"/>
      <c r="M22" s="149"/>
      <c r="N22" s="149"/>
      <c r="O22" s="149"/>
      <c r="P22" s="149">
        <f>M21+N21+O21+P21</f>
        <v>30</v>
      </c>
      <c r="Q22" s="149">
        <f t="shared" ref="Q22:AB22" si="22">N21+O21+P21+Q21</f>
        <v>32</v>
      </c>
      <c r="R22" s="149">
        <f t="shared" si="22"/>
        <v>38.5</v>
      </c>
      <c r="S22" s="149">
        <f t="shared" si="22"/>
        <v>35</v>
      </c>
      <c r="T22" s="149">
        <f t="shared" si="22"/>
        <v>38</v>
      </c>
      <c r="U22" s="149">
        <f t="shared" si="22"/>
        <v>40</v>
      </c>
      <c r="V22" s="149">
        <f t="shared" si="22"/>
        <v>32</v>
      </c>
      <c r="W22" s="149">
        <f t="shared" si="22"/>
        <v>31</v>
      </c>
      <c r="X22" s="149">
        <f t="shared" si="22"/>
        <v>34</v>
      </c>
      <c r="Y22" s="149">
        <f t="shared" si="22"/>
        <v>35</v>
      </c>
      <c r="Z22" s="149">
        <f t="shared" si="22"/>
        <v>33.5</v>
      </c>
      <c r="AA22" s="149">
        <f t="shared" si="22"/>
        <v>32.5</v>
      </c>
      <c r="AB22" s="149">
        <f t="shared" si="22"/>
        <v>30.5</v>
      </c>
      <c r="AC22" s="150"/>
      <c r="AD22" s="149"/>
      <c r="AE22" s="149"/>
      <c r="AF22" s="149"/>
      <c r="AG22" s="149">
        <f>AD21+AE21+AF21+AG21</f>
        <v>32.5</v>
      </c>
      <c r="AH22" s="149">
        <f t="shared" ref="AH22:AO22" si="23">AE21+AF21+AG21+AH21</f>
        <v>34</v>
      </c>
      <c r="AI22" s="149">
        <f t="shared" si="23"/>
        <v>31.5</v>
      </c>
      <c r="AJ22" s="149">
        <f t="shared" si="23"/>
        <v>29</v>
      </c>
      <c r="AK22" s="149">
        <f t="shared" si="23"/>
        <v>29</v>
      </c>
      <c r="AL22" s="149">
        <f t="shared" si="23"/>
        <v>21.5</v>
      </c>
      <c r="AM22" s="149">
        <f t="shared" si="23"/>
        <v>23.5</v>
      </c>
      <c r="AN22" s="149">
        <f t="shared" si="23"/>
        <v>25.5</v>
      </c>
      <c r="AO22" s="149">
        <f t="shared" si="23"/>
        <v>20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1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1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1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1837.5</v>
      </c>
      <c r="C29" s="149">
        <f t="shared" ref="C29:K29" si="24">C13+C17+C21+C25</f>
        <v>1973</v>
      </c>
      <c r="D29" s="149">
        <f t="shared" si="24"/>
        <v>1854</v>
      </c>
      <c r="E29" s="149">
        <f t="shared" si="24"/>
        <v>1568.5</v>
      </c>
      <c r="F29" s="149">
        <f t="shared" si="24"/>
        <v>1758</v>
      </c>
      <c r="G29" s="149">
        <f t="shared" si="24"/>
        <v>1641</v>
      </c>
      <c r="H29" s="149">
        <f t="shared" si="24"/>
        <v>1431.5</v>
      </c>
      <c r="I29" s="149">
        <f t="shared" si="24"/>
        <v>1520.5</v>
      </c>
      <c r="J29" s="149">
        <f t="shared" si="24"/>
        <v>1398</v>
      </c>
      <c r="K29" s="149">
        <f t="shared" si="24"/>
        <v>1278.5</v>
      </c>
      <c r="L29" s="150"/>
      <c r="M29" s="149">
        <f>M13+M17+M21+M25</f>
        <v>1341.5</v>
      </c>
      <c r="N29" s="149">
        <f t="shared" ref="N29:AB29" si="25">N13+N17+N21+N25</f>
        <v>1245.5</v>
      </c>
      <c r="O29" s="149">
        <f t="shared" si="25"/>
        <v>1389</v>
      </c>
      <c r="P29" s="149">
        <f t="shared" si="25"/>
        <v>1300</v>
      </c>
      <c r="Q29" s="149">
        <f t="shared" si="25"/>
        <v>1425.5</v>
      </c>
      <c r="R29" s="149">
        <f t="shared" si="25"/>
        <v>1396.5</v>
      </c>
      <c r="S29" s="149">
        <f t="shared" si="25"/>
        <v>1402</v>
      </c>
      <c r="T29" s="149">
        <f t="shared" si="25"/>
        <v>1475.5</v>
      </c>
      <c r="U29" s="149">
        <f t="shared" si="25"/>
        <v>1474.5</v>
      </c>
      <c r="V29" s="149">
        <f t="shared" si="25"/>
        <v>1506.5</v>
      </c>
      <c r="W29" s="149">
        <f t="shared" si="25"/>
        <v>1550.5</v>
      </c>
      <c r="X29" s="149">
        <f t="shared" si="25"/>
        <v>1475.5</v>
      </c>
      <c r="Y29" s="149">
        <f t="shared" si="25"/>
        <v>1503</v>
      </c>
      <c r="Z29" s="149">
        <f t="shared" si="25"/>
        <v>1460</v>
      </c>
      <c r="AA29" s="149">
        <f t="shared" si="25"/>
        <v>1490</v>
      </c>
      <c r="AB29" s="149">
        <f t="shared" si="25"/>
        <v>1416.5</v>
      </c>
      <c r="AC29" s="150"/>
      <c r="AD29" s="149">
        <f>AD13+AD17+AD21+AD25</f>
        <v>1461.5</v>
      </c>
      <c r="AE29" s="149">
        <f t="shared" ref="AE29:AO29" si="26">AE13+AE17+AE21+AE25</f>
        <v>1369</v>
      </c>
      <c r="AF29" s="149">
        <f t="shared" si="26"/>
        <v>1372.5</v>
      </c>
      <c r="AG29" s="149">
        <f t="shared" si="26"/>
        <v>1550</v>
      </c>
      <c r="AH29" s="149">
        <f t="shared" si="26"/>
        <v>1500</v>
      </c>
      <c r="AI29" s="149">
        <f t="shared" si="26"/>
        <v>1462</v>
      </c>
      <c r="AJ29" s="149">
        <f t="shared" si="26"/>
        <v>1446</v>
      </c>
      <c r="AK29" s="149">
        <f t="shared" si="26"/>
        <v>1486.5</v>
      </c>
      <c r="AL29" s="149">
        <f t="shared" si="26"/>
        <v>1601</v>
      </c>
      <c r="AM29" s="149">
        <f t="shared" si="26"/>
        <v>1364.5</v>
      </c>
      <c r="AN29" s="149">
        <f t="shared" si="26"/>
        <v>1407.5</v>
      </c>
      <c r="AO29" s="149">
        <f t="shared" si="26"/>
        <v>1297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7233</v>
      </c>
      <c r="F30" s="149">
        <f t="shared" ref="F30:K30" si="27">C29+D29+E29+F29</f>
        <v>7153.5</v>
      </c>
      <c r="G30" s="149">
        <f t="shared" si="27"/>
        <v>6821.5</v>
      </c>
      <c r="H30" s="149">
        <f t="shared" si="27"/>
        <v>6399</v>
      </c>
      <c r="I30" s="149">
        <f t="shared" si="27"/>
        <v>6351</v>
      </c>
      <c r="J30" s="149">
        <f t="shared" si="27"/>
        <v>5991</v>
      </c>
      <c r="K30" s="149">
        <f t="shared" si="27"/>
        <v>5628.5</v>
      </c>
      <c r="L30" s="150"/>
      <c r="M30" s="149"/>
      <c r="N30" s="149"/>
      <c r="O30" s="149"/>
      <c r="P30" s="149">
        <f>M29+N29+O29+P29</f>
        <v>5276</v>
      </c>
      <c r="Q30" s="149">
        <f t="shared" ref="Q30:AB30" si="28">N29+O29+P29+Q29</f>
        <v>5360</v>
      </c>
      <c r="R30" s="149">
        <f t="shared" si="28"/>
        <v>5511</v>
      </c>
      <c r="S30" s="149">
        <f t="shared" si="28"/>
        <v>5524</v>
      </c>
      <c r="T30" s="149">
        <f t="shared" si="28"/>
        <v>5699.5</v>
      </c>
      <c r="U30" s="149">
        <f t="shared" si="28"/>
        <v>5748.5</v>
      </c>
      <c r="V30" s="149">
        <f t="shared" si="28"/>
        <v>5858.5</v>
      </c>
      <c r="W30" s="149">
        <f t="shared" si="28"/>
        <v>6007</v>
      </c>
      <c r="X30" s="149">
        <f t="shared" si="28"/>
        <v>6007</v>
      </c>
      <c r="Y30" s="149">
        <f t="shared" si="28"/>
        <v>6035.5</v>
      </c>
      <c r="Z30" s="149">
        <f t="shared" si="28"/>
        <v>5989</v>
      </c>
      <c r="AA30" s="149">
        <f t="shared" si="28"/>
        <v>5928.5</v>
      </c>
      <c r="AB30" s="149">
        <f t="shared" si="28"/>
        <v>5869.5</v>
      </c>
      <c r="AC30" s="150"/>
      <c r="AD30" s="149"/>
      <c r="AE30" s="149"/>
      <c r="AF30" s="149"/>
      <c r="AG30" s="149">
        <f>AD29+AE29+AF29+AG29</f>
        <v>5753</v>
      </c>
      <c r="AH30" s="149">
        <f t="shared" ref="AH30:AO30" si="29">AE29+AF29+AG29+AH29</f>
        <v>5791.5</v>
      </c>
      <c r="AI30" s="149">
        <f t="shared" si="29"/>
        <v>5884.5</v>
      </c>
      <c r="AJ30" s="149">
        <f t="shared" si="29"/>
        <v>5958</v>
      </c>
      <c r="AK30" s="149">
        <f t="shared" si="29"/>
        <v>5894.5</v>
      </c>
      <c r="AL30" s="149">
        <f t="shared" si="29"/>
        <v>5995.5</v>
      </c>
      <c r="AM30" s="149">
        <f t="shared" si="29"/>
        <v>5898</v>
      </c>
      <c r="AN30" s="149">
        <f t="shared" si="29"/>
        <v>5859.5</v>
      </c>
      <c r="AO30" s="149">
        <f t="shared" si="29"/>
        <v>5670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2009-04-23T22:08:24Z</cp:lastPrinted>
  <dcterms:created xsi:type="dcterms:W3CDTF">1998-04-02T13:38:56Z</dcterms:created>
  <dcterms:modified xsi:type="dcterms:W3CDTF">2020-03-12T16:48:38Z</dcterms:modified>
</cp:coreProperties>
</file>